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5510" windowHeight="8790"/>
  </bookViews>
  <sheets>
    <sheet name="инвестпроекты" sheetId="1" r:id="rId1"/>
  </sheets>
  <definedNames>
    <definedName name="_xlnm._FilterDatabase" localSheetId="0" hidden="1">инвестпроекты!$A$6:$K$174</definedName>
    <definedName name="Print_Titles" localSheetId="0">инвестпроекты!$5:$6</definedName>
    <definedName name="_xlnm.Print_Titles" localSheetId="0">инвестпроекты!$5:$6</definedName>
    <definedName name="_xlnm.Print_Area" localSheetId="0">инвестпроекты!$A$1:$K$177</definedName>
  </definedNames>
  <calcPr calcId="125725"/>
</workbook>
</file>

<file path=xl/calcChain.xml><?xml version="1.0" encoding="utf-8"?>
<calcChain xmlns="http://schemas.openxmlformats.org/spreadsheetml/2006/main">
  <c r="H117" i="1"/>
  <c r="G117"/>
  <c r="J91"/>
  <c r="I91"/>
  <c r="H91"/>
  <c r="I63"/>
  <c r="H63"/>
  <c r="J63"/>
  <c r="G63"/>
  <c r="G38"/>
  <c r="G41"/>
  <c r="G50"/>
  <c r="J23"/>
  <c r="I23"/>
  <c r="H23"/>
  <c r="J41" l="1"/>
  <c r="I41"/>
  <c r="H41"/>
  <c r="G176"/>
  <c r="G163"/>
  <c r="G81"/>
  <c r="G86"/>
  <c r="G91"/>
  <c r="G94"/>
  <c r="G97"/>
  <c r="G101"/>
  <c r="G35"/>
  <c r="J94" l="1"/>
  <c r="I94"/>
  <c r="H94"/>
  <c r="G18" l="1"/>
  <c r="G23" s="1"/>
  <c r="H35"/>
  <c r="I35"/>
  <c r="J35"/>
  <c r="H86"/>
  <c r="I86"/>
  <c r="J86"/>
  <c r="G105" l="1"/>
  <c r="G78"/>
  <c r="H70"/>
  <c r="G70"/>
  <c r="H163" l="1"/>
  <c r="I163"/>
  <c r="J163"/>
  <c r="H152"/>
  <c r="I152"/>
  <c r="J152"/>
  <c r="G152"/>
  <c r="J97"/>
  <c r="I97"/>
  <c r="H97"/>
  <c r="G75"/>
  <c r="H176"/>
  <c r="I176"/>
  <c r="J176"/>
  <c r="H105"/>
  <c r="I105"/>
  <c r="J105"/>
  <c r="H101"/>
  <c r="I101"/>
  <c r="J101"/>
  <c r="H81"/>
  <c r="I81"/>
  <c r="J81"/>
  <c r="I78"/>
  <c r="H78"/>
  <c r="H53"/>
  <c r="J50"/>
  <c r="I50"/>
  <c r="H50"/>
  <c r="G53"/>
  <c r="G177" s="1"/>
  <c r="J117"/>
  <c r="J177" s="1"/>
  <c r="I117"/>
  <c r="I177" s="1"/>
  <c r="H177"/>
  <c r="J78"/>
  <c r="J75"/>
  <c r="I75"/>
  <c r="H75"/>
  <c r="J70"/>
  <c r="I70"/>
  <c r="J53"/>
  <c r="I53"/>
  <c r="J38"/>
  <c r="I38"/>
  <c r="H38"/>
</calcChain>
</file>

<file path=xl/sharedStrings.xml><?xml version="1.0" encoding="utf-8"?>
<sst xmlns="http://schemas.openxmlformats.org/spreadsheetml/2006/main" count="663" uniqueCount="410">
  <si>
    <t>№ п/п</t>
  </si>
  <si>
    <t>Наименование проекта</t>
  </si>
  <si>
    <t>Срок реализации проекта</t>
  </si>
  <si>
    <t>Объем инвестиций по проекту, 
тыс. рублей</t>
  </si>
  <si>
    <t>Количество создаваемых рабочих мест по проекту, единиц</t>
  </si>
  <si>
    <t>Стадия реализации проекта</t>
  </si>
  <si>
    <t>начало</t>
  </si>
  <si>
    <t>окончание</t>
  </si>
  <si>
    <t>план</t>
  </si>
  <si>
    <t>Сельское хозяйство, лесное хозяйство</t>
  </si>
  <si>
    <t>АО «Актион-Агро» (5256182292)</t>
  </si>
  <si>
    <t>г. Киров</t>
  </si>
  <si>
    <t>н/д</t>
  </si>
  <si>
    <t>Строительство объектов животноводства с целью увеличения бройлерного поголовья кур</t>
  </si>
  <si>
    <t>ООО «АПК «Союз» (4307012290)</t>
  </si>
  <si>
    <t>Вятскополянский район</t>
  </si>
  <si>
    <t>Проект реализуется</t>
  </si>
  <si>
    <t>ООО «Советская агрофирма» (4330004233)</t>
  </si>
  <si>
    <t>Реконструкция и модернизация птицеводческого комплекса (ферм) и приобретение оборудования для них, строительство комбикормового завода</t>
  </si>
  <si>
    <t>п. Новый, Советский район</t>
  </si>
  <si>
    <t>АО Племзавод «Соколовка» (4309007048)</t>
  </si>
  <si>
    <t xml:space="preserve">п. Соколовка, Зуевский район </t>
  </si>
  <si>
    <t>СПК «Красная Талица» (4329004510)</t>
  </si>
  <si>
    <t>Строительство коровника на 400 голов КРС. Санпропускник. Отапливаемый дезбарьер</t>
  </si>
  <si>
    <t xml:space="preserve"> с. Шестаково, Слободской район</t>
  </si>
  <si>
    <t>Сельскохозяйственный производственный кооператив «Березниковский» (4314000626)</t>
  </si>
  <si>
    <t>с. Березник, Куменский район</t>
  </si>
  <si>
    <t>Сельскохозяйственная артель (колхоз) имени Ленина (4309001511)</t>
  </si>
  <si>
    <t xml:space="preserve">п. Семушино Зуевский район </t>
  </si>
  <si>
    <t>Строительство завода по производству рассыпного и гранулированного комбикорма</t>
  </si>
  <si>
    <t>Рыбная ферма "Сандаловка"</t>
  </si>
  <si>
    <t>Выращивание зерновых и кормовых сельскохозяйственных культур</t>
  </si>
  <si>
    <t>Фаленский район</t>
  </si>
  <si>
    <t>ООО
«Завод технических фабрикатов» (4345518672)</t>
  </si>
  <si>
    <t>ИП Гырдымов Николай Борисович (430500824408)</t>
  </si>
  <si>
    <t>Проект по выращиванию аквакультуры (осетр, форель, карп)</t>
  </si>
  <si>
    <t>Верхнекамский район, г. Кирс</t>
  </si>
  <si>
    <t>Производство зерновых, зернобобовых и кормовых сельскохозяйственных культур</t>
  </si>
  <si>
    <t>Итого</t>
  </si>
  <si>
    <t>Обрабатывающее производство</t>
  </si>
  <si>
    <t>Производство одежды</t>
  </si>
  <si>
    <t>ООО «МАЙ» (4303007235)</t>
  </si>
  <si>
    <t>Организация производства нательного белья</t>
  </si>
  <si>
    <t>г. Белая Холуница</t>
  </si>
  <si>
    <t>Реализация проекта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</si>
  <si>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</si>
  <si>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Организация производства большеформатной продольной фанеры</t>
  </si>
  <si>
    <t xml:space="preserve">г. Киров </t>
  </si>
  <si>
    <t>г. Слободской</t>
  </si>
  <si>
    <t>Шабалинский район</t>
  </si>
  <si>
    <t>ООО «Имидж» (4337003599)</t>
  </si>
  <si>
    <t xml:space="preserve">пгт Ленинское, Шабалинский район </t>
  </si>
  <si>
    <t>ООО Промышленно–коммерческое предприятие «Алмис» (4348027908)</t>
  </si>
  <si>
    <t>Расширение производства за счет модернизации линии сортировки пиломатериала ООО ПКП «Алмис»</t>
  </si>
  <si>
    <t>Опаринский район</t>
  </si>
  <si>
    <t>г. Котельнич</t>
  </si>
  <si>
    <t>Производство бумаги и бумажных изделий</t>
  </si>
  <si>
    <t>Производство химических веществ и химических продуктов</t>
  </si>
  <si>
    <t>АО НПО «УНИХИМТЕК» (5021013793)</t>
  </si>
  <si>
    <t>Создание производства огнезащитных штукатурных смесей и химически очищенного графита</t>
  </si>
  <si>
    <t>г. Кирово-Чепецк</t>
  </si>
  <si>
    <t>Производство лекарственных средств и материалов, применяемых в медицинских целях и ветеринарии</t>
  </si>
  <si>
    <t>ООО  «Нанолек» (7701917006)</t>
  </si>
  <si>
    <t>ООО «Квадрат-С» (7718816479)</t>
  </si>
  <si>
    <t>Строительство завода по производству БАД в Омутнинском районе Кировской области на двух площадках: г. Омутнинск, пгт. Восточный</t>
  </si>
  <si>
    <t xml:space="preserve">пгт Восточный Омутнинского района </t>
  </si>
  <si>
    <t>ООО «Кировтехгаз» (4345316002)</t>
  </si>
  <si>
    <t>Строительство завода по производству жидкого (медицинского) кислорода ООО «Кировтехгаз»</t>
  </si>
  <si>
    <t xml:space="preserve">пгт Левинцы Оричевский район </t>
  </si>
  <si>
    <t>Серийное производство</t>
  </si>
  <si>
    <t>АО «Кировская фармацевтическая фабрика» (4345137451)</t>
  </si>
  <si>
    <t>Производство резиновых и пластмассовых изделий</t>
  </si>
  <si>
    <t>ООО «Промышленная упаковка» (4345160154)</t>
  </si>
  <si>
    <t>Строительство завода по производству изделий из пенополистирола EPS в г. Вятские Поляны, Кировской области</t>
  </si>
  <si>
    <t xml:space="preserve"> г. Вятские Поляны</t>
  </si>
  <si>
    <t>ОАО «Кировский ордена Отечественной войны I степени комбинат искусственных кож» (4348003456)</t>
  </si>
  <si>
    <t>Производство прочей неметаллической минеральной продукции</t>
  </si>
  <si>
    <t xml:space="preserve"> ООО «НУР» (4317005943)</t>
  </si>
  <si>
    <t>Производство посуды ТМ «Мечта»</t>
  </si>
  <si>
    <t xml:space="preserve"> Вятскополянский район</t>
  </si>
  <si>
    <t xml:space="preserve"> Производство металлургическое</t>
  </si>
  <si>
    <t>ООО «Сервисный металлоцентр ВП» (4307019665)</t>
  </si>
  <si>
    <t>Производство калиброванных прутков (полуфабрикатов) из стальной заготовки</t>
  </si>
  <si>
    <t>г. Вятские Поляны, индустриальный парк «Вятские Поляны»</t>
  </si>
  <si>
    <t>Производство готовых металлических изделий, кроме машин и оборудования</t>
  </si>
  <si>
    <t>ООО «ТПК Ханхи» (4345450978)</t>
  </si>
  <si>
    <t>Реконструкция здания цеха сборки под здание цеха по производству товаров повседневного спроса: аппаратов для консервирования продуктов (автоклавы), домашних пивоварен, расположенного на земельном участке с кадастровым номером 43:40:000633:398 по ул. Прудной,56 в г. Кирове</t>
  </si>
  <si>
    <t>ООО «ЛИНКС-РАША» (4345313234)</t>
  </si>
  <si>
    <t>Организация производства штангенинструмента</t>
  </si>
  <si>
    <t>Производство машин и оборудования, не включенных в другие группировки</t>
  </si>
  <si>
    <t>Слободской район</t>
  </si>
  <si>
    <t>ООО «Кировмаш» (4345465413)</t>
  </si>
  <si>
    <t>Масштабный инвестиционный проект по расширению производства и строительству склада</t>
  </si>
  <si>
    <t>Производство автотранспортных средств, прицепов и полуприцепов</t>
  </si>
  <si>
    <t>ООО «ТИМАКС» (4307001065)</t>
  </si>
  <si>
    <t>Строительство промышленного парка по производству автомобильных домов на прицепах</t>
  </si>
  <si>
    <t>ООО «Биг Боут Лимитед» (4345467266)</t>
  </si>
  <si>
    <t xml:space="preserve">Создание комплекса по сборке лодок </t>
  </si>
  <si>
    <t>ТКО и ЖКХ</t>
  </si>
  <si>
    <t>Комплексный объект по обращению с твердыми коммунальными отходами в Вятскополянском районе Кировской области</t>
  </si>
  <si>
    <t>Комплексный объект по обращению с твердыми коммунальными отходами в Яранском районе Кировской области</t>
  </si>
  <si>
    <t>Яранский район</t>
  </si>
  <si>
    <t>ООО «МСС Лузская» (4345538164)</t>
  </si>
  <si>
    <t>Мусоросортировочная станция в Лузском муниципальном округе</t>
  </si>
  <si>
    <t>Лузский муниципальный округ</t>
  </si>
  <si>
    <t>ООО «МСС Шабалинская» (4345538125)</t>
  </si>
  <si>
    <t>Мусоросортировочная станция в Шабалинском районе</t>
  </si>
  <si>
    <t>ООО «АГАТ 43» (4345537594)</t>
  </si>
  <si>
    <t>Администрация города Кирова</t>
  </si>
  <si>
    <t>КОГКУ «Дорожный комитет Кировской области»</t>
  </si>
  <si>
    <t>Реализация проекта: необходима разработка проектной документации</t>
  </si>
  <si>
    <t>Реконструкция автомобильной дороги  Криуша – Советск – Лебяжье – Вершинята, на участке км 54+600 – км 60+100, в Лебяжском районе Кировской области</t>
  </si>
  <si>
    <t>Лебяжский район</t>
  </si>
  <si>
    <t>Реализация проекта: разработана проектная документация на строительство объекта, получено положительное заключение государственной экспертизы</t>
  </si>
  <si>
    <t>Строительство  мостового перехода через реку Вятка у д. Цепели на автомобильной дороге Цепели – Русское – Стрижи – Вахренки – Кирово-Чепецк (объездная автомобильная дорога г. Кирова)  в Орловском районе Кировской области</t>
  </si>
  <si>
    <t>Орловский район</t>
  </si>
  <si>
    <t>Строительство объездной автомобильной дороги г. Кирова в Кировской области</t>
  </si>
  <si>
    <t>город Киров, Кирово-Чепецкий район</t>
  </si>
  <si>
    <t>Технико-экономическое обоснование</t>
  </si>
  <si>
    <t>Строительство мостового перехода через реку Чепца у г. Кирово-Чепецка на автомобильной дороге Кирово-Чепецк – Слободской в Кировской области</t>
  </si>
  <si>
    <t>Кирово-Чепецкий район</t>
  </si>
  <si>
    <t>Реконструкция моста через реку Пижма на км 137+900 автомобильной дороги  Киров – Советск – Яранск с подъездом к г. Яранск в Советском районе</t>
  </si>
  <si>
    <t>Уржумский район</t>
  </si>
  <si>
    <t>Строительство  мостового перехода через реку Чепца у г. Зуевка в Зуевском районе Кировской области</t>
  </si>
  <si>
    <t>Зуевский  район</t>
  </si>
  <si>
    <t>Реконструкция автомобильной дороги Ужоговица – Роговое – Мотоус – Яговкинцы – Зуевка в Кировской области</t>
  </si>
  <si>
    <t>Слободской и Зуевский районы</t>
  </si>
  <si>
    <t>Строительство автомобильной дороги Кирово-Чепецк – Слободской,  на участке от  мостового перехода через реку Чепца у г. Кирово-Чепецк до д. Ужоговица в Кировской области</t>
  </si>
  <si>
    <t>Кирово-Чепецкий и Слободской районы</t>
  </si>
  <si>
    <t>Реконструкция автомобильной дороги Киров-Котлас-Архангельск, с подъездами: к пгт Опарино, к пос. Альмеж, к пос. Скрябино, участок Опарино - Альмеж в Кировской области</t>
  </si>
  <si>
    <t>Реконструкция автомобильной дороги  Киров – Кирово-Чепецк – Зуевка – Фаленки – граница Удмуртской Республики, на участке от автомобильной дороги Киров – Малмыж – Вятские Поляны до границы г. Кирово-Чепецк (1 участок)</t>
  </si>
  <si>
    <t>Реконструкция автомобильной дороги Киров – Котлас – Архангельск с подъездами: к пгт Опарино, к пос. Альмеж, к пос. Скрябино, участок Пинюг – Скрябино в Кировской области</t>
  </si>
  <si>
    <t>Подосиновский район</t>
  </si>
  <si>
    <t>Реализация проекта: реконструкция объекта с 2025 года</t>
  </si>
  <si>
    <t>Реконструкция автомобильной дороги  Киров-Кирово-Чепецк – Зуевка – Фаленки – граница Удмуртской Республики, на участке от автомобильной дороги Киров – Малмыж – Вятские Поляны до границы г. Кирово-Чепецк  (2 участок)</t>
  </si>
  <si>
    <t>Строительство автомобильной дороги Шаваржаки – граница Республики Марий Эл в Советском районе Кировской области</t>
  </si>
  <si>
    <t>Советский район Кировской области</t>
  </si>
  <si>
    <t>Реализация проекта: разработана проектная документация на строительство объекта, получено положительное заключение государственной экспертизы.</t>
  </si>
  <si>
    <t>Строительство автомобильной дороги Вятские Поляны-Сосновка – граница Республики Удмуртия в Вятскополянском районе Кировской области</t>
  </si>
  <si>
    <t>Строительство автомобильной дороги Вятские Поляны-Сосновка, участок от г. Вятские Поляны до автомобильной дороги Вятские Поляны – Нижние Шуни</t>
  </si>
  <si>
    <t>Реконструкция автомобильной дороги Киров – Малмыж – Вятские Поляны, участок от границы г. Кирова до примыкания автомобильной дороги Киров – Кирово-Чепецк – Зуевка – Фаленки – граница Удмуртской Республики</t>
  </si>
  <si>
    <t>г. Киров, Кирово-Чепецкий район</t>
  </si>
  <si>
    <t>Строительство автомобильной дороги Уржум – Буйское –граница Республики Марий Эл, участок Буйское – граница Республики Марий Эл в Уржумском районе</t>
  </si>
  <si>
    <t>Реконструкция автомобильной дороги Кирово-Чепецк – Слободской, на участке от автомобильной дороги Кострома – Шарья – Киров – Пермь до д. Ужоговица в Кировской области</t>
  </si>
  <si>
    <t>Реконструкция моста через реку Немда на км 28+020 автомобильной дороги Кырчаны – Нема – Кильмезь в Немском районе</t>
  </si>
  <si>
    <t xml:space="preserve">Немский район </t>
  </si>
  <si>
    <t>Реализация проекта: реконструкция объекта в 2026 г.</t>
  </si>
  <si>
    <t xml:space="preserve">Реконструкция моста через реку Пушма на км 11+233 автомобильной дороги Пинюг – Скрябино в Подосиновском районе Кировской области </t>
  </si>
  <si>
    <t>Образование</t>
  </si>
  <si>
    <t>Администрация городского округа города Котельнича Кировской области</t>
  </si>
  <si>
    <t>Строительство здания для размещения общеобразовательно й школы на 500 учащихся с физкультурно- оздоровительным комплексом в г. Нолинске</t>
  </si>
  <si>
    <t>г. Нолинск, Нолинский район</t>
  </si>
  <si>
    <t>пгт Санчурск Санчурского района</t>
  </si>
  <si>
    <t>Администрация Кильмезского района</t>
  </si>
  <si>
    <t>пгт Кильмезь, Кильмезского района</t>
  </si>
  <si>
    <t>Деятельность в области культуры, спорта, организации досуга и развлечений</t>
  </si>
  <si>
    <t>ООО «Инфратех-Киров № 1» (4345529530)</t>
  </si>
  <si>
    <t>Стадия планирования проекта</t>
  </si>
  <si>
    <t>ООО «Отделка» (4345361693)</t>
  </si>
  <si>
    <t>ООО «ВяткаИнвестСтрой» (4345331226)</t>
  </si>
  <si>
    <t>ООО «Рога и копыта» (4329021467)</t>
  </si>
  <si>
    <t>Строительство ЭКО-деревни</t>
  </si>
  <si>
    <t>Слободской район, д. Овсянники</t>
  </si>
  <si>
    <t xml:space="preserve">город Киров с. Порошино </t>
  </si>
  <si>
    <t>Зона SPA-комплекса с сооружением открытого бассейна, расположенным по адресу: г. Киров, с Порошино на з/у 43:40:003600:1494</t>
  </si>
  <si>
    <t>Общество с ограниченной ответственностью «Завод Точного Инструмента» (4345313234)</t>
  </si>
  <si>
    <t>Автоматизация производства штангенинструмента</t>
  </si>
  <si>
    <t>Производство транспортных средств и комплектующих изделий и производство прочих транспортных средств и оборудования</t>
  </si>
  <si>
    <t>Организация производства закладных деталей для тормозных колодок локомотивного состава</t>
  </si>
  <si>
    <t>Пищевая промышленность, производство напитков</t>
  </si>
  <si>
    <t>Общество с ограниченной ответственностью «Движение-Торг-Сервис» (4312006929)</t>
  </si>
  <si>
    <t>с. Бурмакино, г. Кирово-Чепецк</t>
  </si>
  <si>
    <t>Модернизация производства бутилированной воды</t>
  </si>
  <si>
    <t>ООО «КЧЗ «Агрохимикат» (4312128282)</t>
  </si>
  <si>
    <t>Организация производства поверхностно-активных органических веществ (SLES)</t>
  </si>
  <si>
    <t>Модернизация действующего производства готовых лекарственных средств</t>
  </si>
  <si>
    <t>г. Омутнинск</t>
  </si>
  <si>
    <t xml:space="preserve">АО «Омутнинский металлургический завод» (4322000130) </t>
  </si>
  <si>
    <t xml:space="preserve">Организация научно-производственного центра фармацевтической разработки и создание участка производства вакцины против вируса папилломы человека, включая выпуск активной фармацевтической субстанции
</t>
  </si>
  <si>
    <t>г. Вятские Поляны</t>
  </si>
  <si>
    <t>ООО «МОНК ФИТ» (5042165518)</t>
  </si>
  <si>
    <t>Создание производства пищевых изделий с биотехнологическими компонентами из пребиотического комплекса с полезным йодом и витаминами</t>
  </si>
  <si>
    <t>Юрьянский район, Гирсовское с/п</t>
  </si>
  <si>
    <t>ООО «Тиберри Плюс» (4345524517)</t>
  </si>
  <si>
    <t>Организация строительства фабрики по производству шоколада «Тиберри»</t>
  </si>
  <si>
    <t>СПССПОК «Холуново-Поле» (4329021594)</t>
  </si>
  <si>
    <t>Переработка молока в мягкие сыры и снеки</t>
  </si>
  <si>
    <t>ООО «ГалоПолимер Кирово-Чепецк» (4312126856)</t>
  </si>
  <si>
    <t>Увеличение выпуска Элафтор 1000Р и организация производства Элафтор 1000 общей мощностью не менее 10 тонн в год</t>
  </si>
  <si>
    <t>Проект планируется. Решение проблемы с землей (увеличение площади участка)</t>
  </si>
  <si>
    <t>Реконструкция корпуса № 4, реконструкция кормоцеха</t>
  </si>
  <si>
    <t>Реализация проекта (разработка ПСД)</t>
  </si>
  <si>
    <t>Молочный комплекс с роботизированной техникой, производство сырого коровьего молока, выполнение госзаказа</t>
  </si>
  <si>
    <t>Проект реализуется. Оформлена проектно-сметная документация. Отведен земельный участок, присвоен кадастровый номер. Приобретены 4 доильные установки. Выполнение подготовительных работ для строительства. Установка металлического каркаса для строительства здания коровника</t>
  </si>
  <si>
    <t>Строительство роботизированной фермы на 390 голов (по адресу п. Семушино Зуевского района Кировской области)</t>
  </si>
  <si>
    <t xml:space="preserve">Бизнес-идея, ТЭО, бизнес план, проведены геодезические и геологические работы. Разработана проектно-сметная документация, получено положительное заключение экспертизы. Проводится монтаж линии электро снабжения с установкой трансформаторной подстанции
</t>
  </si>
  <si>
    <t>Проект реализуется. Получено разрешение на строительство, сделана планировка земельного участка, установлена ТП для электроснабжения</t>
  </si>
  <si>
    <t>Строительство фермы по производству молока на 1040 голов безпривязного содержания вблизи п. Соколовка Зуевского района Кировской области</t>
  </si>
  <si>
    <t xml:space="preserve">2018, 2023-2024 </t>
  </si>
  <si>
    <t>2027 – 2030</t>
  </si>
  <si>
    <t>2023-2028</t>
  </si>
  <si>
    <t>2029 – 2030</t>
  </si>
  <si>
    <t>2029-2030</t>
  </si>
  <si>
    <t>2023, 2029</t>
  </si>
  <si>
    <t>2024, 2025</t>
  </si>
  <si>
    <t>2021-2024</t>
  </si>
  <si>
    <t>2026-2028</t>
  </si>
  <si>
    <t>Реализация проекта: разработана проектная документация на строительство объекта, получено положительное заключение государственной экспертизы. Необходимо проведение повторной проверки на предмет эффективности использования средств областного бюджета</t>
  </si>
  <si>
    <t>2018-2022, 2025</t>
  </si>
  <si>
    <t>2024, 2028</t>
  </si>
  <si>
    <t>Реализация проекта: разработана проектная документация на реконструкцию объекта, получено положительное заключение государственной экспертизы. Определен подрядчик.</t>
  </si>
  <si>
    <t>2018, 2029</t>
  </si>
  <si>
    <t xml:space="preserve">Муниципальное образование Омутнинское городское поселение Омутнинского района </t>
  </si>
  <si>
    <t>Строительство мостового перехода через реку Омутная в г. Омутнинске</t>
  </si>
  <si>
    <t>Омутнинское городское поселение Омутнинского района</t>
  </si>
  <si>
    <t>Разработка проектно – сметной документации по объекту « Строительство объездной дороги вокруг храмового комплекса в с. Великорецкое»</t>
  </si>
  <si>
    <t>Администрация Великорецкого сельского поселения</t>
  </si>
  <si>
    <t>с. Великорецкое, Великорецкого сельского поселения</t>
  </si>
  <si>
    <t>Проектно-сметная документация на госэкспертизе</t>
  </si>
  <si>
    <t>Разработка проектной документации на строительство автомобильной дороги по ул. Летняя в пгт Мурыгино</t>
  </si>
  <si>
    <t>Администрация муниципального образования Мурыгинское городское поселение Юрьянского района</t>
  </si>
  <si>
    <t>Муниципальное образования Мурыгинское городское поселение Юрьянского района</t>
  </si>
  <si>
    <t>Проектно-сметная документация готова, проходит государственную экспертизу</t>
  </si>
  <si>
    <t>Строительство улицы Агрономическая в г. Кирове</t>
  </si>
  <si>
    <t>Муниципальное образование «Город Киров»</t>
  </si>
  <si>
    <t>2025 (ПСД)</t>
  </si>
  <si>
    <t>2027 (строительство)</t>
  </si>
  <si>
    <t xml:space="preserve">Подготовлена проектная документация, получено положительное заключение проекта 30.01.2025  </t>
  </si>
  <si>
    <t>Строительство улицы Воровского от ул. Ульяновской до ул. Московской в г. Кирове</t>
  </si>
  <si>
    <t>с 2022 года осуществляется разработка проектной документации (ПСД) положительное заключение проекта ожидается в 2026 г</t>
  </si>
  <si>
    <t>2026 (строительство)</t>
  </si>
  <si>
    <t xml:space="preserve">В настоящее время в рамках муниципального контракта от 06.09.2022 осуществляется разработка проектной документации,  положительное заключение на проект не получено              </t>
  </si>
  <si>
    <t>Строительство улицы Дмитрия Козулева и проезда № 2 в Ленинском районе муниципального образования «Город Киров»</t>
  </si>
  <si>
    <t>В рамках договора КРТ от 16.08.2022 № 01-135 подготовлена проектная документация, получено положительное заключение проекта 29.08.2025  Безвозмездно  документация передана администрации города Кирова</t>
  </si>
  <si>
    <t>Строительство улично-дорожная сеть улицы №1 в кадастровом квартале 43:40:370304 от ул. 60 лет Комсомола в Первомайском районе муниципального образования «Город Киров»</t>
  </si>
  <si>
    <t>В рамках договора КРТ от 05.03.2021 № 03-76, подготовлена проектная документация, получено положительное заключение проекта 14.03.2025  Безвозмездно документация передана администрации города Кирова</t>
  </si>
  <si>
    <t>Строительство улично-дорожная сеть по переулку Березниковскому от ул. Луганской до ул. Крупской с ливневой канализацией в г. Кирове</t>
  </si>
  <si>
    <t>В рамках безвозмездного оказания услуг на разработку ПСД подготовлена проектная документация, получено положительное заключение проекта 10.03.2025.  Документация передана администрации города Кирова</t>
  </si>
  <si>
    <t>Строительство улицы Солнечная от улицы Воровского до улицы Производственной в городе Кирове с устройством перекрестков с существующими улицами</t>
  </si>
  <si>
    <t>2022 (ПСД)</t>
  </si>
  <si>
    <t>Строительство улично-дорожной сети для подъезда к детскому саду и школе по ул. Дорофеева г. Кирова</t>
  </si>
  <si>
    <t>2024 (ПСД)</t>
  </si>
  <si>
    <t xml:space="preserve">Подготовлена проектная документация, получено положительное заключение проекта 17.07.2024              </t>
  </si>
  <si>
    <t xml:space="preserve">Строительство транспортного перехода под железнодорожной инфраструктурой по ул. Советской  Нововятского района города Кирова Кировской области </t>
  </si>
  <si>
    <t>2024 (ПСД - 08.08.2024, строительство с 11.10.2024)</t>
  </si>
  <si>
    <t>2027 (строительство с момента заключения муниципального контракта, с 11 октября 2024 по 15.12.2027)</t>
  </si>
  <si>
    <t>Администрация Шабалинского района Кировской области</t>
  </si>
  <si>
    <t>Строительство автодороги с. Ключи-река Литовка граница Костромской области</t>
  </si>
  <si>
    <t>Шабалинский муниципальный район</t>
  </si>
  <si>
    <t>Работы по сохранению объекта культурного наследия (памятник истории и культуры) народов Российской Федерации федерального значения «Здание театра», расположенного по адресу: Кировская область, г. Киров, ул. Московская, д. 37, закрепленного на праве оперативного управления за КОГАУК «Кировский драмтеатр»</t>
  </si>
  <si>
    <t xml:space="preserve">2022-2024 ПИР, 
с 2028 реконструкция
</t>
  </si>
  <si>
    <t>Кировское областное государственное автономное учреждение культуры «Кировский областной ордена Трудового Красного Знамени драматический театр имени С.М. Кирова»</t>
  </si>
  <si>
    <t xml:space="preserve">Предоставление земельного участка инвестору </t>
  </si>
  <si>
    <t>ООО «Балобановское» (4345435313)</t>
  </si>
  <si>
    <t>ООО «Центр активного отдыха «Летучий корабль» (4345164430)</t>
  </si>
  <si>
    <t>Создание объекта социально-культурного назначения в сфере организации отдыха граждан и туризма «Рекреационная зона для семейного отдыха «Летучий корабль» в Заречном парке г. Кирова»</t>
  </si>
  <si>
    <t>город Киров</t>
  </si>
  <si>
    <t>Спортивный комплекс</t>
  </si>
  <si>
    <t>Создание и эксплуатация фиджитал центра с универсальным залом в г. Кирове на основе концессионного соглашения от 25.01.2025 № 1/19541</t>
  </si>
  <si>
    <t>Перечень основных выполненных работ: строительство промышленного цеха , приобретение и монтаж комплекта клеточного птицеводческого оборудования для содержания кур-несушек на 145 тыс.птицемест, строительство цеха для выращивания рем.молодняка на 150 тыс.птицемест, разработка проекта строительства ККЗ, строительство линии яйцесбора</t>
  </si>
  <si>
    <t>ООО «Форель красна»  (4345374692)</t>
  </si>
  <si>
    <t>СПК ПЗ «НОВЫЙ»  (4309000733)</t>
  </si>
  <si>
    <t>ООО «Вятский фанерный комбинат»  (4345128104)</t>
  </si>
  <si>
    <t>ООО «Альянс»  (4345517083)</t>
  </si>
  <si>
    <t>ООО  «ПК «Стальпром»  
(4345399320)</t>
  </si>
  <si>
    <t>Логистика</t>
  </si>
  <si>
    <t>Итого по всем проектам</t>
  </si>
  <si>
    <t>Проект. Этап 1. Есть положительное заключение гос.экспертизы по сметной стоимости.</t>
  </si>
  <si>
    <t>Детский сад-ясли на 270 мест в жилом комплексе «ZNAK» г. Кирова</t>
  </si>
  <si>
    <t>Строительство плавательного бассейна в г. Слободской</t>
  </si>
  <si>
    <t>Спортивный комплекс г. Киров</t>
  </si>
  <si>
    <t>Администрация г. Кирова</t>
  </si>
  <si>
    <t>Администрация Нолинского района</t>
  </si>
  <si>
    <t>ООО «АТП-2000»  (4345060456)</t>
  </si>
  <si>
    <t xml:space="preserve">Строительство здания для размещения общеобразовательной школы на 461 учащегося с физкультурно-оздоровительным комплексом в г. Котельниче </t>
  </si>
  <si>
    <t>Реконструкция здания МКДОУ детского сада общеразвивающего вида с приоритетным осуществлением социально-личностного развития «Теремок» пгт Санчурск по адресу: Кировская область, пгт. Санчурск, пер. Мирный, д.1, заключающимся в возведении
пристройки для размещения пищеблока</t>
  </si>
  <si>
    <t>Наименование инициатора проекта (ИНН)</t>
  </si>
  <si>
    <t>Наименование муниципального образования места реализации проекта</t>
  </si>
  <si>
    <t>Модернизация производства комплектующих и запасных частей для конвейерного оборудования</t>
  </si>
  <si>
    <t>п. Костино, г. Киров</t>
  </si>
  <si>
    <t>д. Кузнецы, Кирово-Чепецкий район</t>
  </si>
  <si>
    <t>Завод по производству жиров и муки животного происхождения (2 этап)</t>
  </si>
  <si>
    <t>В 2025 году введены основные объекты стоимостью 927 млн рублей: производственный корпус, линии переработки, энергохозяйство и инфраструктура. Ведется подбор персонала, выпускаются пробные партии продукции. Выход на плановую мощность — 2026 год. В III квартале 2026 пуск модернизированной линии по переработке крови. Полный ввод — IV квартал 2026 года. Все работы выполняются согласно утверждённому календарному плану и проектной документации.</t>
  </si>
  <si>
    <t>пгт. Стрижи, Оричевский район, Кировской области</t>
  </si>
  <si>
    <t>Производство электрического оборудования</t>
  </si>
  <si>
    <t>Расширение производства отдельных видов кабельной продукции</t>
  </si>
  <si>
    <t>АО «Кирскабель» (4305071483)</t>
  </si>
  <si>
    <t xml:space="preserve"> Строительство завода ДСП </t>
  </si>
  <si>
    <t>ООО «Мурашинский фанерный завод» (4318004484)</t>
  </si>
  <si>
    <t>г. Мураши, Мурашинский район</t>
  </si>
  <si>
    <t>Строительство (реконструкция) дорог, мостов</t>
  </si>
  <si>
    <t>факт на 01.07.2026</t>
  </si>
  <si>
    <t>Инвестиционные проекты, реализуемые и планируемые к реализации на территории Кировской области по состоянию на 01.07.2026</t>
  </si>
  <si>
    <t>р-н Вятскополянский, г. Вятские Поляны</t>
  </si>
  <si>
    <t>АО "Вятско-Полянская Птицефабрика" (4307003680)</t>
  </si>
  <si>
    <t>Реконструкция корпуса № 4 – реализация проекта (частичный демонтаж корпуса №4 и укрепление фундамента).
Реконструкция кормоцеха - бизнес-идея</t>
  </si>
  <si>
    <t>Молочно-товарный комплекс на 2400 фуражных коров</t>
  </si>
  <si>
    <t>Введение агрегации по маркировке в системе Честный знак</t>
  </si>
  <si>
    <t>ОАО "Производственный Холдинг "Здрава" (4346001245)</t>
  </si>
  <si>
    <t>Введен этап сериализации. Комплектуется оборудование для агрегации</t>
  </si>
  <si>
    <t>Идет постановка оборудования завода, построено здание под монтаж оборудования, произведен монтаж оборудования, идет настройка оборудования в работу</t>
  </si>
  <si>
    <t>Выполнены проектные работы, составлена смета, бизнес-план, стадия реализации проекта - 1 этап - подготовка территории строительства, построено родильное отделение, 7 силосных траншей, подготовлен фундамент на 100%, поставлены опорные сталбы для монтажа, идет монтаж крыши и стен коровников, ДБМ, сделаны 2 лагуны для хранения навоза</t>
  </si>
  <si>
    <t>Реконструкция предприятия по производству цельномолочной продукции – Зуевского отделения по производству молочных продуктов ЗАО «Кировский молочный комбинат», расположенного в  г. Зуевка Зуевского района Кировской области</t>
  </si>
  <si>
    <t>Зуевский район, г. Зуевка</t>
  </si>
  <si>
    <t>Реализация проекта: возведено 2-х этажное здание приемки молока под крышу, идет внутренняя отделка, монтаж внутренних санитарно-технических систем, подготовка под монтаж технологического оборудования</t>
  </si>
  <si>
    <t>ЗАО "Кировский молочный комбинат" (4345000295)</t>
  </si>
  <si>
    <t>Техническое перевооружение предприятия по производству молочной продукции ЗАО «Кировский молочный комбинат», расположенного по адресу: г. Киров, ул. Воровского, 105</t>
  </si>
  <si>
    <t>Реализация проекта: проведены проектные работы, ведется согласование договора на приобретение оборудования</t>
  </si>
  <si>
    <t xml:space="preserve">г. Киров (вблизи д. Петуховы), д. Прохоры Кирово -Чепецкий район, рабочий поселок Новая Майна Ульяновской области </t>
  </si>
  <si>
    <t xml:space="preserve">Проект реализуется. Проведены инженерно-изыскательские работы. Выполнена проектная документация, разрабатывается рабочая.
Получены положительные заключения негосударственной экспертизы и разрешения на строительство по всем площадкам. Заключены контракты на поставку технологического оборудования для всех площадок и внесены предоплаты. Осуществлена поставка оборудования на площадки. Завершен монтаж оборудования на площадке откорма птицы в д. Прохоры и в п. Новая Майна. Заключены договоры и разрабатываются проекты на техприсоединения газоснабжения, электроснабжения и водоснабжения. Заключен договор генерального подряда на строительно-монтажные работы. Закончены земляные и фундаментные работы. Выполняются монтажные работы: по строительству основных и вспомогательных зданий и сооружений, по устройству дорог и инженерных сетей
</t>
  </si>
  <si>
    <t>Реконструкция комбикормового завода, расположенного в пгт Стрижи, Оричевского района, Кировской области</t>
  </si>
  <si>
    <t>Оформлен договор генерального подряда и контракт на подготовку проектной документации; проектирование находится в стадии разработки. Выполнен полный комплекс инженерных изысканий. Подписаны договоры о подключении к газовым и электрическим сетям. Заключены контракты с производителями элеваторного и технологического оборудования; основная часть элеваторного оборудования и частично технологическое уже поставлена. Согласована кредитная линия для финансового обеспечения проекта.</t>
  </si>
  <si>
    <t>АО «Агрофирма «Дороничи» (4346000273)</t>
  </si>
  <si>
    <t>Строительство новых, модернизация существующих свиноводческих комплексов с целью увеличения объёмов производимой продукции</t>
  </si>
  <si>
    <t>д. Окуни, с. Филиппово, с. Каринка Кирово-Чепецкого района</t>
  </si>
  <si>
    <t>Заключен договор генерального строительного подряда и контракт на разработку проектной документации; ведется проектирование и связанные с ним инженерные изыскания. Подписаны договоры о подключении к газовым и электрическим сетям. Заключены контракты с производителями технологического оборудования. Согласована кредитная линия для финансового обеспечения проекта. Получено разрешение на строительство по проекту СФ вблизи д.Окуни, ведутся строительно-монтажные работы</t>
  </si>
  <si>
    <t>ООО "Мясокомбинат "Дороничи" (4345080244)</t>
  </si>
  <si>
    <t>Строительство цеха по переработке сельскохозяйственной продукции для фабрики кулинарных изделий и полуфабрикатов высокой степени готовности по адресу:
Кировская область, г. Киров, п. Костино, ул.Производственная, 1в</t>
  </si>
  <si>
    <t>В 2025 году начато, а в 2026 году продолжено строительство производственных корпусов: выполнено проектирование, получено разрешение на строительство, проводится согласование технологического присоединения новых объектов к инженерным сетям. Ведутся переговоры с поставщиками оборудования и кредитующими финансовыми организациями. На строительной площадке завершены фундаментные работы, проложены подземные коммуникации, ведется монтаж каркаса здания</t>
  </si>
  <si>
    <t>Строительство распределительного центра «Северная широта»</t>
  </si>
  <si>
    <t>Проектные работы</t>
  </si>
  <si>
    <t>Организация производства оксиэтилирования</t>
  </si>
  <si>
    <t>Планируется к реализации</t>
  </si>
  <si>
    <t>Модернизация производства комплектующих изделий для сельского хозяйства</t>
  </si>
  <si>
    <t xml:space="preserve">Планируется к реализации </t>
  </si>
  <si>
    <t>Модернизация производства комплектующих для обуви АО «ИСКОЖ»</t>
  </si>
  <si>
    <t>Реализация (монтаж и пуско-наладка оборудования)</t>
  </si>
  <si>
    <t>Организация производства шарико-винтовых передач для станков</t>
  </si>
  <si>
    <t>Строительство деревообрабатывающего производства в пгт Ленинское Шабалинского района Кировской области</t>
  </si>
  <si>
    <t>Введен в эксплуатацию</t>
  </si>
  <si>
    <t>Производство мебели</t>
  </si>
  <si>
    <t>ООО "Квадрат" (4345044687)</t>
  </si>
  <si>
    <t>Расширение производства и строительство склада ООО «Квадрат»</t>
  </si>
  <si>
    <t>Модернизация БДМ № 7 для производства подпергамента</t>
  </si>
  <si>
    <t>ООО «Кировпейпер» (7707375416)</t>
  </si>
  <si>
    <t>Юрьянский район, пгт. Мурыгино</t>
  </si>
  <si>
    <t>Производство товаров, оказание услуг</t>
  </si>
  <si>
    <t>Реконструкция производства готовых лекарственных средств АО «Кировская фармацевтическая фабрика»</t>
  </si>
  <si>
    <t>Создание производственного подразделения импортозамещающих аэрозольных препаратов бронхолитического действия в рамках развития АО «КФФ» г. Киров</t>
  </si>
  <si>
    <t xml:space="preserve">Серийное производство </t>
  </si>
  <si>
    <t>Непубличное акционерное общество «Леснополянская обрабатывающая компания» (4322011815)</t>
  </si>
  <si>
    <t>Комбинат деревянного домостроения 1-я очередь</t>
  </si>
  <si>
    <t>Омутнинский район, пгт Песковка и п. Лесные Поляны</t>
  </si>
  <si>
    <t>Приказом Министерства промышленности и торговли РФ № 439 от 04.02.2026 инвестиционный проект НПАО «ЛПОК» включен в Перечень приоритетных инвестиционных проектов в целях развития лесного комплекса</t>
  </si>
  <si>
    <t>Диверсификация действующего деревообрабатывающего производства в пгт. Ленинское Шабалинского района Кировской области</t>
  </si>
  <si>
    <t>Реализация</t>
  </si>
  <si>
    <t xml:space="preserve"> Оричевский район, пгт. Лёвинцы</t>
  </si>
  <si>
    <t>Реализация проекта.</t>
  </si>
  <si>
    <t>Расширение производства товарного бетона и раствора для предприятий Кировской области в объеме не менее 30 тысяч м3</t>
  </si>
  <si>
    <t>Ведется строительство производственного здания и административно-бытового корпуса</t>
  </si>
  <si>
    <t>Запуск установки по производству порошка графитового малозольного</t>
  </si>
  <si>
    <t>Ведутся проектно-изыскательские работы по созданию производства химически очищенного графита. Смонтировано основное технологическое оборудование производства огнезащитных штукатурных смесей, проводится отработка опытных партий. Ведутся строительно-монтажные работы по ремонту производственных площадей.</t>
  </si>
  <si>
    <t>ООО "Северный Альянс" (4345539810)</t>
  </si>
  <si>
    <t>Строительство авиационного хаба малой авиации на базе аэропорта Победилово"</t>
  </si>
  <si>
    <t>Реализация проекта, разработана проектная документация, на проектную документацию получено положительное заключение государственной экспертизы федерального автономного учреждения «Главное управление государственной экспертизы» от 06.09.2024 № 43-1-1-3-052460-2024. Стоимость работ в ценах 2024 года составляет 3 085 251,7 тыс. рублей</t>
  </si>
  <si>
    <t>Детский сад на 100 мест в пгт. Кильмезь Кировской области</t>
  </si>
  <si>
    <t>Реализация проекта. Строительная готовность  84 %</t>
  </si>
  <si>
    <t>Строительство автомобильной дороги к комплексному объекту по обращению с твердыми коммунальными отходами КПО "Центральный" в Слобободском районе Кировской области</t>
  </si>
  <si>
    <t>Ленинское сельское поселение Слободского района</t>
  </si>
  <si>
    <t>Проект. Есть положительное заключение государственной экспертизы по определению сметной стоимости.</t>
  </si>
  <si>
    <t>Администрация Слободского района</t>
  </si>
  <si>
    <t>Строительство комплексного объекта по обращению с твердыми коммунальными отходами КПО "Центральный"</t>
  </si>
  <si>
    <t>Проект. Есть положительное заключение государственной экспертизы по проверке достоверности определения сметной стоимости</t>
  </si>
  <si>
    <t>Реализация проекта. Строительная готовность 24 %</t>
  </si>
  <si>
    <t>Строительство дошкольного образовательного учреждения на 260 мест, расположенного в районе дома № 11 корпус 2 по ул. Торфяной в г. Кирове</t>
  </si>
  <si>
    <t>Реализация проекта. 30.03.2026 заключен государственный контракт (подрядчик ООО «Рост»). Цена контракта 480,4 млн. рублей. Срок исполнения работ по контракту 10.12.2027.10.04.2026 заключен контракт на услуги проведения строительного контроля при строительстве объекта с ФБУ «РосСтройКонтроль», цена контракта
9,9 млн. рублей. Выполняется устройство фундамента (бетонной подготовки – 75%, гидроизоляция – 75%). Техническая готовность 4%</t>
  </si>
  <si>
    <t xml:space="preserve">Комплекс спортивных объектов в г. Кирове, этап строительства - "Многофункциональный спортивный комплекс (крытый каток с искусственным льдом)" </t>
  </si>
  <si>
    <t>ООО «Альфа-Строй»</t>
  </si>
  <si>
    <t>Исполнение. Объект введен в эксплуатацию 24.03.2026</t>
  </si>
  <si>
    <t>Реализация проекта. 17.04.2026 заключен государственный контракт (подрядчик 
ООО «Гражданремстрой»). Цена контракта 1 621,2 млн. рублей. Срок исполнения работ по контракту до 01.12.2028. Выполняется подготовка котлована, выравнивание до проектных отметок, забивка пробных свай. Техническая готовность 2%</t>
  </si>
  <si>
    <t xml:space="preserve">Реализация проекта. Строительная готовность объекта - 0 %. </t>
  </si>
  <si>
    <t>Реализация проекта. Строительная готовность объекта - 41%</t>
  </si>
  <si>
    <t>Строительство «под ключ» объекта «Общеобразовательная школа на 1100 учащихся с бассейном и помещениями физкультурно-оздоровительного назначения в микрорайоне «Долгушино» г. Кирова»</t>
  </si>
  <si>
    <t>Строительство «под ключ» объекта "Общеобразовательная школа на 1500 учащихся с бассейном и помещениями физкультурно-оздоровительного назначения в Ленинском районе города Кирова"</t>
  </si>
  <si>
    <t>Реализация проекта. Строительная готовность объекта - 76%</t>
  </si>
  <si>
    <t>ООО СК «Монолит»</t>
  </si>
  <si>
    <t>ООО "СК ОРИОН" (4327002846)</t>
  </si>
  <si>
    <t>ООО СЗ «КИРОВСПЕЦМОНТАЖ» (4345077227)</t>
  </si>
  <si>
    <t>ООО "РОСТ"</t>
  </si>
  <si>
    <t xml:space="preserve">Реализация проекта. Строительная готовность объекта - 18%.  </t>
  </si>
  <si>
    <t>Строительство объекта "Общеобразвательная школа на 1100 учащихся с бассейном и помещениями физкультурно-оздоровительного назначения по адресу: г. Киров, Первомайский район, ул. Торфяная, з/у 6а"</t>
  </si>
  <si>
    <t>Реализация проекта. Строительная готовность 50,6 %</t>
  </si>
  <si>
    <t xml:space="preserve">Бизнес-план </t>
  </si>
  <si>
    <t>Подготовлена проектная документация, получено положительное заключение проекта 31.08.2022              С 01.06.2024 применение ГОСТ 9128-2013 и ГОСТ 31015-2003 прекращено. Учитывая данные изменения требуется осуществить корректировку проектной документации, в связи с чем на 2027 году выделено финансирование для заключения контракта на сумму 8 945,0 тыс. рублей. Корректировка будет выполнена в 2027 году.</t>
  </si>
  <si>
    <t xml:space="preserve">Подготовлена проектная документация, получено положительное заключение проекта 08.08.2024. Выполнение работ по строительству объекта «Транспортный переход под железнодорожной инфраструктурой по ул. Советской Нововятского района г. Кирова, Кировской области» осуществляется в рамках муниципального контракта № Ф.2024.012468 от «11» октября 2024 года. По состоянию на 01.01.2026 общая техническая готовность 14,7 %. </t>
  </si>
  <si>
    <t>В 2022 году в рамках заключенного Соглашения «О предоставлении бюджету муниципального образования Шабалинский муниципальный район Кировской области из областного бюджета субсидии на осуществление дорожной деятельности в отношении автомобильных дорог общего пользования местного значения» № 037 от 25.01.2022, был заключен муниципальный контракт на разработку проектной документации «Строительство автодороги с. Ключи-река Литовка граница Костромской области» на общую сумму 10 000  тыс. рублей и сроком исполнения 15.06.2023 года.
В результате проведённой работы получено Положительное заключение государственной экспертизы проектной документации и результатов инженерных изысканий на объект № 43-1-1-3-080017-2024 от 24.12.2024.
Грунтовая автомобильная дорога с. Ключи-река Литовка граница Костромской области поддерживается в проезжем состоянии в рамках ежегодно заключаемого Контракта на содержание районных дорог, однако в весенне-осеннюю распутицу транспортная связь между регионами по данной дороге отсутствует.
Проводится работа по поиску источников финансирования по реализации инвестиционного проекта.</t>
  </si>
  <si>
    <t>К 31.03.2028 ввод объекта в эксплуатацию.
По состоянию на 18.06.2026 день завершены следующие работы: подготовлена проектно-сметная документация, заключен договор аренды земельного участка, зарегистрировано право аренды. Приобретены и доставлены на объект дорожные плиты, песок, сваи.
Ведутся работы: строительство дорог и подъездов к спортивному центру, устройство свайного фундамента.
В 3-4 квартале 2026 года планируется получение разрешения на строительство и начало строительно-монтажных работ</t>
  </si>
  <si>
    <t>Строительство современного многофункционального спортивного комплекса</t>
  </si>
  <si>
    <t>12 марта 2026 года между Правительством Кировской области и ООО «АТП-2000» заключено соглашение о взаимодействии при создании объекта социально-культурного назначения в сфере физической культуры и спорта.
27 марта 2026 года заключен договор аренды земельного участка между ООО «АТП-2000» и Администрацией города Кирова.
Идет процесс получения технических условий на подключение объекта к сетям. Подписан договор с подрядчиком на проведение инженерных изысканий, проектирования и строительства объекта. Осуществляются работы по проектированию.
В планах:
- не позднее 30.06.2027 ввод Объекта в сфере физической культуры и спорта в эксплуатацию.
- не позднее 30.06.2028 планируется Благоустройство прилегающей к объекту территории (устройство посевного газона) с устройством площадочных сооружений</t>
  </si>
  <si>
    <t>К 31.08.2028 ввод объекта в эксплуатацию.
По состоянию на 18.06.2026 получено разрешение на строительство, выполнены работы по ограждению строительной площадки забором из профнастила. Начаты строительно-монтажные работы. Ведутся работы по выемке грунта под фундамент, устройство монолитных ж/б фундаментов, обратная засыпка фундаментов песком</t>
  </si>
  <si>
    <t xml:space="preserve">Период создания объекта 2025-2026 годы. 
Период эксплуатации объекта 2027-2034 годы.
25.01.2025 заключено концессионное соглашение о создании и эксплуатации фиджитал-центра. 
25.02.2025 заключен договор генерального подряда на выполнение проектно-изыскательских и строительно-монтажных работ по строительству фиджитал-центра стоимостью 525,2 млн. рублей и сроком окончания работ 06.09.2026.
04.09.2025 получено положительное заключение государственной экспертизы по проектной документации и результатам инженерных изысканий.
09.09.2025 выдано разрешение на строительство. 
Завершены земельные и фундаментные работы, ведутся строительно-монтажные работы, осуществляется монтаж металлоконструкций.
</t>
  </si>
  <si>
    <t>Филиал "КЧХК" АО "ОКХ "УРАЛХИМ" в городе Кирово-Чепецке</t>
  </si>
  <si>
    <t>НК- 5 Техническое перевооружение производства безводного нитрата кальция ц. 56</t>
  </si>
  <si>
    <t>Тех. перевооружение агрегата АК-72/1 с переводом на низкотемпературную селективную очистку выхлопного газа</t>
  </si>
  <si>
    <t xml:space="preserve">В настоящее время осуществляются работы по строительству КПО «Центральный», степень готовности – 24,5%. </t>
  </si>
  <si>
    <t>Проектная документация на строительство мусоросортировочной станции разработана. Строительство объекта будет осуществлено в 2027 г. Заключено концессионное соглашение на финансирование, строительство и эксплуатацию объекта.</t>
  </si>
  <si>
    <t>Проектная документация на строительство мусоросортировочной станции разработана. Строительство объекта будет осуществлено в 2027-2028 гг. Заключено концессионное соглашение на финансирование, строительство и эксплуатацию объекта.</t>
  </si>
  <si>
    <t>На проектную документацию 19.06.2026 получено положительное заключение государственной экологической экспертизы. Строительство объекта будет осуществлено в 2027 г.</t>
  </si>
  <si>
    <t>С 22.04.2026 проектная документация на строительство комплексного объекта проходит государственную экспертизу. Срок завершения экспертизы - 08.07.2026. Строительство объекта будет осуществлено в 2027-2028 гг.</t>
  </si>
  <si>
    <t>Комплексный объект по обращению с твердыми коммунальными отходами в Нолинском районе Кировской области</t>
  </si>
  <si>
    <t>Не определен</t>
  </si>
  <si>
    <t>Нолинский район</t>
  </si>
  <si>
    <t>Реализация инвестиционного проекта не начата</t>
  </si>
  <si>
    <t>Мусоросортировочная станция в Омутнинском районе Кировской области</t>
  </si>
  <si>
    <t>Омутнинский район</t>
  </si>
  <si>
    <t>Мусоросортировочная станция в Зуевском районе Кировской области</t>
  </si>
  <si>
    <t>Зуевский район</t>
  </si>
  <si>
    <t xml:space="preserve">Объект размещения отходов «Центральный» рядом с комплексным объектом по обращению с твердыми коммунальными отходами КПО «Центральный» </t>
  </si>
  <si>
    <t>Инсинератор г. Луза</t>
  </si>
  <si>
    <t>Реализация проекта не начата</t>
  </si>
</sst>
</file>

<file path=xl/styles.xml><?xml version="1.0" encoding="utf-8"?>
<styleSheet xmlns="http://schemas.openxmlformats.org/spreadsheetml/2006/main">
  <numFmts count="2">
    <numFmt numFmtId="164" formatCode="_-* #,##0.00_-;\-* #,##0.00_-;_-* \-??_-;_-@_-"/>
    <numFmt numFmtId="165" formatCode="#,##0.0"/>
  </numFmts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  <bgColor rgb="FFFDEADA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6" tint="0.79998168889431442"/>
        <bgColor indexed="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" fillId="0" borderId="0"/>
    <xf numFmtId="164" fontId="6" fillId="0" borderId="0" applyBorder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5" borderId="0" xfId="0" applyFill="1"/>
    <xf numFmtId="0" fontId="2" fillId="5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8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8" fillId="0" borderId="3" xfId="0" applyFont="1" applyBorder="1"/>
    <xf numFmtId="0" fontId="8" fillId="0" borderId="10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7"/>
  <sheetViews>
    <sheetView tabSelected="1" view="pageBreakPreview" zoomScale="85" zoomScaleSheetLayoutView="85" workbookViewId="0">
      <selection activeCell="N9" sqref="N9"/>
    </sheetView>
  </sheetViews>
  <sheetFormatPr defaultColWidth="9.140625" defaultRowHeight="15"/>
  <cols>
    <col min="1" max="1" width="5.42578125" style="1" customWidth="1"/>
    <col min="2" max="2" width="26.28515625" style="1" customWidth="1"/>
    <col min="3" max="3" width="32.85546875" style="1" customWidth="1"/>
    <col min="4" max="4" width="16.7109375" style="1" customWidth="1"/>
    <col min="5" max="5" width="8" style="1" customWidth="1"/>
    <col min="6" max="6" width="10.42578125" style="1" customWidth="1"/>
    <col min="7" max="7" width="15.42578125" style="1" customWidth="1"/>
    <col min="8" max="8" width="11.7109375" style="1" bestFit="1" customWidth="1"/>
    <col min="9" max="9" width="7.85546875" style="1" customWidth="1"/>
    <col min="10" max="10" width="11.140625" style="1" customWidth="1"/>
    <col min="11" max="11" width="43.7109375" style="2" customWidth="1"/>
    <col min="12" max="12" width="10.28515625" style="1" bestFit="1" customWidth="1"/>
    <col min="13" max="13" width="9.140625" style="1"/>
    <col min="14" max="14" width="11.5703125" style="1" bestFit="1" customWidth="1"/>
    <col min="15" max="1024" width="9.140625" style="1"/>
  </cols>
  <sheetData>
    <row r="1" spans="1:1024" ht="15" customHeight="1">
      <c r="H1" s="69"/>
      <c r="I1" s="69"/>
      <c r="J1" s="69"/>
      <c r="K1" s="69"/>
    </row>
    <row r="2" spans="1:1024" ht="3.75" customHeight="1"/>
    <row r="3" spans="1:1024">
      <c r="A3" s="70" t="s">
        <v>292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024">
      <c r="A4" s="22"/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024" s="3" customFormat="1" ht="54" customHeight="1">
      <c r="A5" s="71" t="s">
        <v>0</v>
      </c>
      <c r="B5" s="71" t="s">
        <v>276</v>
      </c>
      <c r="C5" s="71" t="s">
        <v>1</v>
      </c>
      <c r="D5" s="71" t="s">
        <v>277</v>
      </c>
      <c r="E5" s="71" t="s">
        <v>2</v>
      </c>
      <c r="F5" s="71"/>
      <c r="G5" s="72" t="s">
        <v>3</v>
      </c>
      <c r="H5" s="73"/>
      <c r="I5" s="74" t="s">
        <v>4</v>
      </c>
      <c r="J5" s="75"/>
      <c r="K5" s="74" t="s">
        <v>5</v>
      </c>
    </row>
    <row r="6" spans="1:1024" s="3" customFormat="1" ht="54.75" customHeight="1">
      <c r="A6" s="71"/>
      <c r="B6" s="71"/>
      <c r="C6" s="71"/>
      <c r="D6" s="71"/>
      <c r="E6" s="24" t="s">
        <v>6</v>
      </c>
      <c r="F6" s="24" t="s">
        <v>7</v>
      </c>
      <c r="G6" s="24" t="s">
        <v>8</v>
      </c>
      <c r="H6" s="47" t="s">
        <v>291</v>
      </c>
      <c r="I6" s="24" t="s">
        <v>8</v>
      </c>
      <c r="J6" s="47" t="s">
        <v>291</v>
      </c>
      <c r="K6" s="76"/>
    </row>
    <row r="7" spans="1:1024" s="3" customFormat="1" ht="12.75">
      <c r="A7" s="77" t="s">
        <v>9</v>
      </c>
      <c r="B7" s="78"/>
      <c r="C7" s="78"/>
      <c r="D7" s="78"/>
      <c r="E7" s="78"/>
      <c r="F7" s="78"/>
      <c r="G7" s="78"/>
      <c r="H7" s="78"/>
      <c r="I7" s="78"/>
      <c r="J7" s="78"/>
      <c r="K7" s="78"/>
    </row>
    <row r="8" spans="1:1024" s="9" customFormat="1" ht="144" customHeight="1">
      <c r="A8" s="13">
        <v>1</v>
      </c>
      <c r="B8" s="10" t="s">
        <v>312</v>
      </c>
      <c r="C8" s="10" t="s">
        <v>313</v>
      </c>
      <c r="D8" s="10" t="s">
        <v>314</v>
      </c>
      <c r="E8" s="13">
        <v>2025</v>
      </c>
      <c r="F8" s="13">
        <v>2027</v>
      </c>
      <c r="G8" s="14">
        <v>6990000</v>
      </c>
      <c r="H8" s="12">
        <v>663978</v>
      </c>
      <c r="I8" s="14">
        <v>76</v>
      </c>
      <c r="J8" s="14">
        <v>0</v>
      </c>
      <c r="K8" s="25" t="s">
        <v>315</v>
      </c>
      <c r="L8" s="7"/>
      <c r="M8" s="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</row>
    <row r="9" spans="1:1024" s="9" customFormat="1" ht="263.25" customHeight="1">
      <c r="A9" s="13">
        <v>2</v>
      </c>
      <c r="B9" s="10" t="s">
        <v>10</v>
      </c>
      <c r="C9" s="10" t="s">
        <v>13</v>
      </c>
      <c r="D9" s="10" t="s">
        <v>308</v>
      </c>
      <c r="E9" s="13">
        <v>2024</v>
      </c>
      <c r="F9" s="13">
        <v>2026</v>
      </c>
      <c r="G9" s="12">
        <v>6940000</v>
      </c>
      <c r="H9" s="12">
        <v>4179100</v>
      </c>
      <c r="I9" s="18">
        <v>350</v>
      </c>
      <c r="J9" s="10">
        <v>0</v>
      </c>
      <c r="K9" s="25" t="s">
        <v>309</v>
      </c>
      <c r="L9" s="7"/>
      <c r="M9" s="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</row>
    <row r="10" spans="1:1024" s="9" customFormat="1" ht="25.5">
      <c r="A10" s="13">
        <v>3</v>
      </c>
      <c r="B10" s="10" t="s">
        <v>14</v>
      </c>
      <c r="C10" s="10" t="s">
        <v>296</v>
      </c>
      <c r="D10" s="10" t="s">
        <v>15</v>
      </c>
      <c r="E10" s="13">
        <v>2025</v>
      </c>
      <c r="F10" s="13">
        <v>2029</v>
      </c>
      <c r="G10" s="12">
        <v>5220800</v>
      </c>
      <c r="H10" s="12">
        <v>65700</v>
      </c>
      <c r="I10" s="18">
        <v>46</v>
      </c>
      <c r="J10" s="10">
        <v>0</v>
      </c>
      <c r="K10" s="25" t="s">
        <v>191</v>
      </c>
      <c r="L10" s="7"/>
      <c r="M10" s="8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</row>
    <row r="11" spans="1:1024" s="9" customFormat="1" ht="153">
      <c r="A11" s="13">
        <v>4</v>
      </c>
      <c r="B11" s="10" t="s">
        <v>312</v>
      </c>
      <c r="C11" s="10" t="s">
        <v>310</v>
      </c>
      <c r="D11" s="10" t="s">
        <v>283</v>
      </c>
      <c r="E11" s="13">
        <v>2025</v>
      </c>
      <c r="F11" s="13">
        <v>2027</v>
      </c>
      <c r="G11" s="14">
        <v>2234391</v>
      </c>
      <c r="H11" s="12">
        <v>685500</v>
      </c>
      <c r="I11" s="14">
        <v>49</v>
      </c>
      <c r="J11" s="14">
        <v>0</v>
      </c>
      <c r="K11" s="25" t="s">
        <v>311</v>
      </c>
      <c r="L11" s="7"/>
      <c r="M11" s="8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</row>
    <row r="12" spans="1:1024" s="9" customFormat="1" ht="102">
      <c r="A12" s="13">
        <v>5</v>
      </c>
      <c r="B12" s="10" t="s">
        <v>17</v>
      </c>
      <c r="C12" s="10" t="s">
        <v>18</v>
      </c>
      <c r="D12" s="10" t="s">
        <v>19</v>
      </c>
      <c r="E12" s="13">
        <v>2024</v>
      </c>
      <c r="F12" s="13">
        <v>2029</v>
      </c>
      <c r="G12" s="12">
        <v>1955000</v>
      </c>
      <c r="H12" s="12">
        <v>525066</v>
      </c>
      <c r="I12" s="18">
        <v>50</v>
      </c>
      <c r="J12" s="12">
        <v>10</v>
      </c>
      <c r="K12" s="25" t="s">
        <v>259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</row>
    <row r="13" spans="1:1024" s="9" customFormat="1" ht="102">
      <c r="A13" s="13">
        <v>6</v>
      </c>
      <c r="B13" s="10" t="s">
        <v>20</v>
      </c>
      <c r="C13" s="10" t="s">
        <v>197</v>
      </c>
      <c r="D13" s="10" t="s">
        <v>21</v>
      </c>
      <c r="E13" s="13">
        <v>2022</v>
      </c>
      <c r="F13" s="13">
        <v>2026</v>
      </c>
      <c r="G13" s="12">
        <v>687474</v>
      </c>
      <c r="H13" s="12">
        <v>353370</v>
      </c>
      <c r="I13" s="18">
        <v>28</v>
      </c>
      <c r="J13" s="12">
        <v>0</v>
      </c>
      <c r="K13" s="25" t="s">
        <v>301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</row>
    <row r="14" spans="1:1024" s="9" customFormat="1" ht="89.25">
      <c r="A14" s="13">
        <v>7</v>
      </c>
      <c r="B14" s="10" t="s">
        <v>25</v>
      </c>
      <c r="C14" s="10" t="s">
        <v>192</v>
      </c>
      <c r="D14" s="10" t="s">
        <v>26</v>
      </c>
      <c r="E14" s="13">
        <v>2025</v>
      </c>
      <c r="F14" s="13">
        <v>2027</v>
      </c>
      <c r="G14" s="12">
        <v>584148</v>
      </c>
      <c r="H14" s="12">
        <v>149639</v>
      </c>
      <c r="I14" s="18">
        <v>12</v>
      </c>
      <c r="J14" s="12">
        <v>0</v>
      </c>
      <c r="K14" s="25" t="s">
        <v>193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</row>
    <row r="15" spans="1:1024" s="9" customFormat="1" ht="114.75">
      <c r="A15" s="13">
        <v>8</v>
      </c>
      <c r="B15" s="10" t="s">
        <v>27</v>
      </c>
      <c r="C15" s="10" t="s">
        <v>194</v>
      </c>
      <c r="D15" s="10" t="s">
        <v>28</v>
      </c>
      <c r="E15" s="13">
        <v>2024</v>
      </c>
      <c r="F15" s="13">
        <v>2028</v>
      </c>
      <c r="G15" s="12">
        <v>400000</v>
      </c>
      <c r="H15" s="12">
        <v>8273</v>
      </c>
      <c r="I15" s="18">
        <v>4</v>
      </c>
      <c r="J15" s="12">
        <v>0</v>
      </c>
      <c r="K15" s="25" t="s">
        <v>195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</row>
    <row r="16" spans="1:1024" s="9" customFormat="1" ht="51">
      <c r="A16" s="13">
        <v>9</v>
      </c>
      <c r="B16" s="10" t="s">
        <v>294</v>
      </c>
      <c r="C16" s="10" t="s">
        <v>190</v>
      </c>
      <c r="D16" s="10" t="s">
        <v>293</v>
      </c>
      <c r="E16" s="13">
        <v>2026</v>
      </c>
      <c r="F16" s="13">
        <v>2027</v>
      </c>
      <c r="G16" s="12">
        <v>200000</v>
      </c>
      <c r="H16" s="12">
        <v>0</v>
      </c>
      <c r="I16" s="18">
        <v>0</v>
      </c>
      <c r="J16" s="12">
        <v>0</v>
      </c>
      <c r="K16" s="25" t="s">
        <v>295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</row>
    <row r="17" spans="1:1024" s="9" customFormat="1" ht="38.25">
      <c r="A17" s="13">
        <v>10</v>
      </c>
      <c r="B17" s="10" t="s">
        <v>22</v>
      </c>
      <c r="C17" s="10" t="s">
        <v>23</v>
      </c>
      <c r="D17" s="10" t="s">
        <v>24</v>
      </c>
      <c r="E17" s="13">
        <v>2022</v>
      </c>
      <c r="F17" s="13">
        <v>2027</v>
      </c>
      <c r="G17" s="12">
        <v>200000</v>
      </c>
      <c r="H17" s="50">
        <v>6431.5</v>
      </c>
      <c r="I17" s="18">
        <v>5</v>
      </c>
      <c r="J17" s="12">
        <v>0</v>
      </c>
      <c r="K17" s="25" t="s">
        <v>196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</row>
    <row r="18" spans="1:1024" s="9" customFormat="1" ht="25.5">
      <c r="A18" s="13">
        <v>11</v>
      </c>
      <c r="B18" s="10" t="s">
        <v>260</v>
      </c>
      <c r="C18" s="10" t="s">
        <v>30</v>
      </c>
      <c r="D18" s="10" t="s">
        <v>11</v>
      </c>
      <c r="E18" s="13">
        <v>2026</v>
      </c>
      <c r="F18" s="13">
        <v>2030</v>
      </c>
      <c r="G18" s="12">
        <f>121100-(121100*20/120)</f>
        <v>100916.66666666667</v>
      </c>
      <c r="H18" s="12">
        <v>0</v>
      </c>
      <c r="I18" s="18">
        <v>20</v>
      </c>
      <c r="J18" s="12">
        <v>0</v>
      </c>
      <c r="K18" s="27" t="s">
        <v>189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</row>
    <row r="19" spans="1:1024" s="9" customFormat="1" ht="51">
      <c r="A19" s="13">
        <v>12</v>
      </c>
      <c r="B19" s="10" t="s">
        <v>20</v>
      </c>
      <c r="C19" s="10" t="s">
        <v>29</v>
      </c>
      <c r="D19" s="10" t="s">
        <v>21</v>
      </c>
      <c r="E19" s="13">
        <v>2024</v>
      </c>
      <c r="F19" s="13">
        <v>2026</v>
      </c>
      <c r="G19" s="12">
        <v>90000</v>
      </c>
      <c r="H19" s="12">
        <v>89584</v>
      </c>
      <c r="I19" s="18">
        <v>2</v>
      </c>
      <c r="J19" s="12">
        <v>0</v>
      </c>
      <c r="K19" s="27" t="s">
        <v>300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</row>
    <row r="20" spans="1:1024" s="9" customFormat="1" ht="25.5">
      <c r="A20" s="13">
        <v>13</v>
      </c>
      <c r="B20" s="10" t="s">
        <v>261</v>
      </c>
      <c r="C20" s="10" t="s">
        <v>31</v>
      </c>
      <c r="D20" s="10" t="s">
        <v>32</v>
      </c>
      <c r="E20" s="13">
        <v>2026</v>
      </c>
      <c r="F20" s="13">
        <v>2031</v>
      </c>
      <c r="G20" s="12">
        <v>39600</v>
      </c>
      <c r="H20" s="12" t="s">
        <v>12</v>
      </c>
      <c r="I20" s="18">
        <v>2</v>
      </c>
      <c r="J20" s="12">
        <v>0</v>
      </c>
      <c r="K20" s="27" t="s">
        <v>44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</row>
    <row r="21" spans="1:1024" s="9" customFormat="1" ht="25.5">
      <c r="A21" s="13">
        <v>14</v>
      </c>
      <c r="B21" s="19" t="s">
        <v>34</v>
      </c>
      <c r="C21" s="19" t="s">
        <v>35</v>
      </c>
      <c r="D21" s="19" t="s">
        <v>36</v>
      </c>
      <c r="E21" s="28">
        <v>2023</v>
      </c>
      <c r="F21" s="28">
        <v>2026</v>
      </c>
      <c r="G21" s="20">
        <v>34970</v>
      </c>
      <c r="H21" s="20">
        <v>33510</v>
      </c>
      <c r="I21" s="29">
        <v>10</v>
      </c>
      <c r="J21" s="20">
        <v>6</v>
      </c>
      <c r="K21" s="30" t="s">
        <v>16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</row>
    <row r="22" spans="1:1024" s="9" customFormat="1" ht="38.25">
      <c r="A22" s="13">
        <v>15</v>
      </c>
      <c r="B22" s="19" t="s">
        <v>20</v>
      </c>
      <c r="C22" s="19" t="s">
        <v>37</v>
      </c>
      <c r="D22" s="19" t="s">
        <v>32</v>
      </c>
      <c r="E22" s="28">
        <v>2025</v>
      </c>
      <c r="F22" s="28">
        <v>2031</v>
      </c>
      <c r="G22" s="20">
        <v>18680</v>
      </c>
      <c r="H22" s="20" t="s">
        <v>12</v>
      </c>
      <c r="I22" s="29">
        <v>3</v>
      </c>
      <c r="J22" s="20">
        <v>3</v>
      </c>
      <c r="K22" s="27" t="s">
        <v>44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</row>
    <row r="23" spans="1:1024">
      <c r="A23" s="56" t="s">
        <v>38</v>
      </c>
      <c r="B23" s="57"/>
      <c r="C23" s="57"/>
      <c r="D23" s="57"/>
      <c r="E23" s="57"/>
      <c r="F23" s="58"/>
      <c r="G23" s="31">
        <f>SUM(G8:G22)</f>
        <v>25695979.666666668</v>
      </c>
      <c r="H23" s="31">
        <f>SUM(H8:H22)</f>
        <v>6760151.5</v>
      </c>
      <c r="I23" s="31">
        <f>SUM(I8:I22)</f>
        <v>657</v>
      </c>
      <c r="J23" s="31">
        <f>SUM(J8:J22)</f>
        <v>19</v>
      </c>
      <c r="K23" s="32"/>
    </row>
    <row r="24" spans="1:1024">
      <c r="A24" s="77" t="s">
        <v>39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</row>
    <row r="25" spans="1:1024">
      <c r="A25" s="54" t="s">
        <v>169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024" s="9" customFormat="1" ht="140.25">
      <c r="A26" s="13">
        <v>16</v>
      </c>
      <c r="B26" s="10" t="s">
        <v>316</v>
      </c>
      <c r="C26" s="10" t="s">
        <v>317</v>
      </c>
      <c r="D26" s="10" t="s">
        <v>279</v>
      </c>
      <c r="E26" s="13">
        <v>2025</v>
      </c>
      <c r="F26" s="13">
        <v>2027</v>
      </c>
      <c r="G26" s="14">
        <v>2756800</v>
      </c>
      <c r="H26" s="12">
        <v>229400</v>
      </c>
      <c r="I26" s="14">
        <v>250</v>
      </c>
      <c r="J26" s="14" t="s">
        <v>12</v>
      </c>
      <c r="K26" s="25" t="s">
        <v>318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  <c r="AMJ26" s="7"/>
    </row>
    <row r="27" spans="1:1024" s="9" customFormat="1" ht="127.5">
      <c r="A27" s="13">
        <v>17</v>
      </c>
      <c r="B27" s="10" t="s">
        <v>33</v>
      </c>
      <c r="C27" s="10" t="s">
        <v>281</v>
      </c>
      <c r="D27" s="10" t="s">
        <v>280</v>
      </c>
      <c r="E27" s="13">
        <v>2025</v>
      </c>
      <c r="F27" s="13">
        <v>2027</v>
      </c>
      <c r="G27" s="12">
        <v>550000</v>
      </c>
      <c r="H27" s="12">
        <v>992000</v>
      </c>
      <c r="I27" s="18">
        <v>42</v>
      </c>
      <c r="J27" s="12" t="s">
        <v>12</v>
      </c>
      <c r="K27" s="25" t="s">
        <v>282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  <c r="AMJ27" s="7"/>
    </row>
    <row r="28" spans="1:1024" s="9" customFormat="1" ht="63.75">
      <c r="A28" s="13">
        <v>18</v>
      </c>
      <c r="B28" s="10" t="s">
        <v>180</v>
      </c>
      <c r="C28" s="10" t="s">
        <v>181</v>
      </c>
      <c r="D28" s="10" t="s">
        <v>182</v>
      </c>
      <c r="E28" s="13">
        <v>2025</v>
      </c>
      <c r="F28" s="13">
        <v>2036</v>
      </c>
      <c r="G28" s="14">
        <v>350000</v>
      </c>
      <c r="H28" s="12" t="s">
        <v>12</v>
      </c>
      <c r="I28" s="14">
        <v>45</v>
      </c>
      <c r="J28" s="14">
        <v>0</v>
      </c>
      <c r="K28" s="25" t="s">
        <v>16</v>
      </c>
      <c r="L28" s="7"/>
      <c r="M28" s="8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</row>
    <row r="29" spans="1:1024" s="9" customFormat="1" ht="102">
      <c r="A29" s="13">
        <v>19</v>
      </c>
      <c r="B29" s="10" t="s">
        <v>305</v>
      </c>
      <c r="C29" s="10" t="s">
        <v>302</v>
      </c>
      <c r="D29" s="10" t="s">
        <v>303</v>
      </c>
      <c r="E29" s="13">
        <v>2024</v>
      </c>
      <c r="F29" s="13">
        <v>2027</v>
      </c>
      <c r="G29" s="14">
        <v>220000</v>
      </c>
      <c r="H29" s="12">
        <v>168500</v>
      </c>
      <c r="I29" s="12">
        <v>0</v>
      </c>
      <c r="J29" s="12">
        <v>0</v>
      </c>
      <c r="K29" s="25" t="s">
        <v>304</v>
      </c>
      <c r="L29" s="7"/>
      <c r="M29" s="8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</row>
    <row r="30" spans="1:1024" s="9" customFormat="1" ht="25.5">
      <c r="A30" s="13">
        <v>20</v>
      </c>
      <c r="B30" s="10" t="s">
        <v>185</v>
      </c>
      <c r="C30" s="10" t="s">
        <v>186</v>
      </c>
      <c r="D30" s="10" t="s">
        <v>182</v>
      </c>
      <c r="E30" s="13">
        <v>2024</v>
      </c>
      <c r="F30" s="13">
        <v>2028</v>
      </c>
      <c r="G30" s="14">
        <v>150000</v>
      </c>
      <c r="H30" s="12" t="s">
        <v>12</v>
      </c>
      <c r="I30" s="14">
        <v>122</v>
      </c>
      <c r="J30" s="12" t="s">
        <v>12</v>
      </c>
      <c r="K30" s="25" t="s">
        <v>16</v>
      </c>
      <c r="L30" s="7"/>
      <c r="M30" s="8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</row>
    <row r="31" spans="1:1024" s="9" customFormat="1" ht="25.5">
      <c r="A31" s="13">
        <v>21</v>
      </c>
      <c r="B31" s="10" t="s">
        <v>183</v>
      </c>
      <c r="C31" s="10" t="s">
        <v>184</v>
      </c>
      <c r="D31" s="10" t="s">
        <v>182</v>
      </c>
      <c r="E31" s="13">
        <v>2023</v>
      </c>
      <c r="F31" s="13">
        <v>2026</v>
      </c>
      <c r="G31" s="14">
        <v>120000</v>
      </c>
      <c r="H31" s="12" t="s">
        <v>12</v>
      </c>
      <c r="I31" s="14">
        <v>100</v>
      </c>
      <c r="J31" s="12" t="s">
        <v>12</v>
      </c>
      <c r="K31" s="25" t="s">
        <v>16</v>
      </c>
      <c r="L31" s="7"/>
      <c r="M31" s="8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</row>
    <row r="32" spans="1:1024" s="9" customFormat="1" ht="76.5">
      <c r="A32" s="13">
        <v>22</v>
      </c>
      <c r="B32" s="10" t="s">
        <v>305</v>
      </c>
      <c r="C32" s="10" t="s">
        <v>306</v>
      </c>
      <c r="D32" s="11" t="s">
        <v>47</v>
      </c>
      <c r="E32" s="13">
        <v>2025</v>
      </c>
      <c r="F32" s="13">
        <v>2027</v>
      </c>
      <c r="G32" s="14">
        <v>110000</v>
      </c>
      <c r="H32" s="12">
        <v>3340</v>
      </c>
      <c r="I32" s="14">
        <v>0</v>
      </c>
      <c r="J32" s="12">
        <v>0</v>
      </c>
      <c r="K32" s="25" t="s">
        <v>307</v>
      </c>
      <c r="L32" s="7"/>
      <c r="M32" s="8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</row>
    <row r="33" spans="1:1024" s="9" customFormat="1" ht="25.5">
      <c r="A33" s="13">
        <v>23</v>
      </c>
      <c r="B33" s="10" t="s">
        <v>298</v>
      </c>
      <c r="C33" s="10" t="s">
        <v>297</v>
      </c>
      <c r="D33" s="11" t="s">
        <v>47</v>
      </c>
      <c r="E33" s="13">
        <v>2026</v>
      </c>
      <c r="F33" s="13">
        <v>2027</v>
      </c>
      <c r="G33" s="14">
        <v>38189</v>
      </c>
      <c r="H33" s="12">
        <v>8681</v>
      </c>
      <c r="I33" s="14">
        <v>0</v>
      </c>
      <c r="J33" s="12">
        <v>0</v>
      </c>
      <c r="K33" s="25" t="s">
        <v>299</v>
      </c>
      <c r="L33" s="7"/>
      <c r="M33" s="8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</row>
    <row r="34" spans="1:1024" s="9" customFormat="1" ht="38.25">
      <c r="A34" s="13">
        <v>24</v>
      </c>
      <c r="B34" s="10" t="s">
        <v>170</v>
      </c>
      <c r="C34" s="10" t="s">
        <v>172</v>
      </c>
      <c r="D34" s="10" t="s">
        <v>171</v>
      </c>
      <c r="E34" s="13">
        <v>2024</v>
      </c>
      <c r="F34" s="13">
        <v>2028</v>
      </c>
      <c r="G34" s="14">
        <v>20000</v>
      </c>
      <c r="H34" s="12" t="s">
        <v>12</v>
      </c>
      <c r="I34" s="14">
        <v>6</v>
      </c>
      <c r="J34" s="14">
        <v>4</v>
      </c>
      <c r="K34" s="25" t="s">
        <v>16</v>
      </c>
      <c r="L34" s="7"/>
      <c r="M34" s="8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</row>
    <row r="35" spans="1:1024">
      <c r="A35" s="56" t="s">
        <v>38</v>
      </c>
      <c r="B35" s="57"/>
      <c r="C35" s="57"/>
      <c r="D35" s="57"/>
      <c r="E35" s="57"/>
      <c r="F35" s="58"/>
      <c r="G35" s="31">
        <f>SUM(G26:G34)</f>
        <v>4314989</v>
      </c>
      <c r="H35" s="31">
        <f>SUM(H26:H34)</f>
        <v>1401921</v>
      </c>
      <c r="I35" s="31">
        <f>SUM(I26:I34)</f>
        <v>565</v>
      </c>
      <c r="J35" s="31">
        <f>SUM(J26:J34)</f>
        <v>4</v>
      </c>
      <c r="K35" s="33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>
      <c r="A36" s="54" t="s">
        <v>40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s="9" customFormat="1" ht="25.5">
      <c r="A37" s="13">
        <v>25</v>
      </c>
      <c r="B37" s="10" t="s">
        <v>41</v>
      </c>
      <c r="C37" s="10" t="s">
        <v>42</v>
      </c>
      <c r="D37" s="10" t="s">
        <v>43</v>
      </c>
      <c r="E37" s="10">
        <v>2024</v>
      </c>
      <c r="F37" s="10">
        <v>2027</v>
      </c>
      <c r="G37" s="15">
        <v>9544</v>
      </c>
      <c r="H37" s="34">
        <v>10140</v>
      </c>
      <c r="I37" s="21">
        <v>138</v>
      </c>
      <c r="J37" s="12">
        <v>138</v>
      </c>
      <c r="K37" s="35" t="s">
        <v>44</v>
      </c>
      <c r="L37" s="7"/>
      <c r="M37" s="7"/>
    </row>
    <row r="38" spans="1:1024">
      <c r="A38" s="56" t="s">
        <v>38</v>
      </c>
      <c r="B38" s="57"/>
      <c r="C38" s="57"/>
      <c r="D38" s="57"/>
      <c r="E38" s="57"/>
      <c r="F38" s="58"/>
      <c r="G38" s="31">
        <f>SUM(G37)</f>
        <v>9544</v>
      </c>
      <c r="H38" s="31">
        <f>SUM(H37)</f>
        <v>10140</v>
      </c>
      <c r="I38" s="31">
        <f>SUM(I37)</f>
        <v>138</v>
      </c>
      <c r="J38" s="31">
        <f>SUM(J37)</f>
        <v>138</v>
      </c>
      <c r="K38" s="36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>
      <c r="A39" s="54" t="s">
        <v>330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s="9" customFormat="1" ht="25.5">
      <c r="A40" s="13">
        <v>26</v>
      </c>
      <c r="B40" s="10" t="s">
        <v>331</v>
      </c>
      <c r="C40" s="10" t="s">
        <v>332</v>
      </c>
      <c r="D40" s="10" t="s">
        <v>11</v>
      </c>
      <c r="E40" s="10">
        <v>2026</v>
      </c>
      <c r="F40" s="10">
        <v>2035</v>
      </c>
      <c r="G40" s="15">
        <v>80000</v>
      </c>
      <c r="H40" s="34" t="s">
        <v>12</v>
      </c>
      <c r="I40" s="21">
        <v>25</v>
      </c>
      <c r="J40" s="12">
        <v>0</v>
      </c>
      <c r="K40" s="35" t="s">
        <v>320</v>
      </c>
      <c r="L40" s="7"/>
      <c r="M40" s="7"/>
    </row>
    <row r="41" spans="1:1024">
      <c r="A41" s="56" t="s">
        <v>38</v>
      </c>
      <c r="B41" s="57"/>
      <c r="C41" s="57"/>
      <c r="D41" s="57"/>
      <c r="E41" s="57"/>
      <c r="F41" s="58"/>
      <c r="G41" s="31">
        <f>SUM(G40)</f>
        <v>80000</v>
      </c>
      <c r="H41" s="31">
        <f>SUM(H40)</f>
        <v>0</v>
      </c>
      <c r="I41" s="31">
        <f>SUM(I40)</f>
        <v>25</v>
      </c>
      <c r="J41" s="31">
        <f>SUM(J40)</f>
        <v>0</v>
      </c>
      <c r="K41" s="3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>
      <c r="A42" s="54" t="s">
        <v>45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9" customFormat="1" ht="38.25">
      <c r="A43" s="13">
        <v>27</v>
      </c>
      <c r="B43" s="10" t="s">
        <v>288</v>
      </c>
      <c r="C43" s="10" t="s">
        <v>287</v>
      </c>
      <c r="D43" s="11" t="s">
        <v>289</v>
      </c>
      <c r="E43" s="64" t="s">
        <v>12</v>
      </c>
      <c r="F43" s="65"/>
      <c r="G43" s="12">
        <v>5988000</v>
      </c>
      <c r="H43" s="12" t="s">
        <v>12</v>
      </c>
      <c r="I43" s="12" t="s">
        <v>12</v>
      </c>
      <c r="J43" s="12" t="s">
        <v>12</v>
      </c>
      <c r="K43" s="25" t="s">
        <v>44</v>
      </c>
      <c r="L43" s="7"/>
      <c r="M43" s="7"/>
    </row>
    <row r="44" spans="1:1024" s="9" customFormat="1" ht="63.75">
      <c r="A44" s="13">
        <v>28</v>
      </c>
      <c r="B44" s="10" t="s">
        <v>340</v>
      </c>
      <c r="C44" s="10" t="s">
        <v>341</v>
      </c>
      <c r="D44" s="11" t="s">
        <v>342</v>
      </c>
      <c r="E44" s="10">
        <v>2025</v>
      </c>
      <c r="F44" s="10">
        <v>2028</v>
      </c>
      <c r="G44" s="12">
        <v>4875900</v>
      </c>
      <c r="H44" s="12" t="s">
        <v>12</v>
      </c>
      <c r="I44" s="12">
        <v>281</v>
      </c>
      <c r="J44" s="12">
        <v>23</v>
      </c>
      <c r="K44" s="25" t="s">
        <v>343</v>
      </c>
      <c r="L44" s="7"/>
      <c r="M44" s="7"/>
    </row>
    <row r="45" spans="1:1024" s="9" customFormat="1" ht="38.25">
      <c r="A45" s="13">
        <v>29</v>
      </c>
      <c r="B45" s="10" t="s">
        <v>262</v>
      </c>
      <c r="C45" s="10" t="s">
        <v>46</v>
      </c>
      <c r="D45" s="11" t="s">
        <v>47</v>
      </c>
      <c r="E45" s="10">
        <v>2017</v>
      </c>
      <c r="F45" s="10">
        <v>2026</v>
      </c>
      <c r="G45" s="12">
        <v>4161699</v>
      </c>
      <c r="H45" s="12">
        <v>4160100</v>
      </c>
      <c r="I45" s="14">
        <v>393</v>
      </c>
      <c r="J45" s="14">
        <v>404</v>
      </c>
      <c r="K45" s="25" t="s">
        <v>44</v>
      </c>
      <c r="L45" s="7"/>
      <c r="M45" s="7"/>
    </row>
    <row r="46" spans="1:1024" s="9" customFormat="1" ht="63.75">
      <c r="A46" s="13">
        <v>30</v>
      </c>
      <c r="B46" s="11" t="s">
        <v>50</v>
      </c>
      <c r="C46" s="11" t="s">
        <v>344</v>
      </c>
      <c r="D46" s="11" t="s">
        <v>51</v>
      </c>
      <c r="E46" s="26">
        <v>2023</v>
      </c>
      <c r="F46" s="26">
        <v>2026</v>
      </c>
      <c r="G46" s="15">
        <v>141053</v>
      </c>
      <c r="H46" s="15" t="s">
        <v>12</v>
      </c>
      <c r="I46" s="15">
        <v>0</v>
      </c>
      <c r="J46" s="15">
        <v>0</v>
      </c>
      <c r="K46" s="37" t="s">
        <v>345</v>
      </c>
      <c r="L46" s="7"/>
      <c r="M46" s="7"/>
    </row>
    <row r="47" spans="1:1024" s="9" customFormat="1" ht="63.75">
      <c r="A47" s="13">
        <v>31</v>
      </c>
      <c r="B47" s="11" t="s">
        <v>50</v>
      </c>
      <c r="C47" s="11" t="s">
        <v>328</v>
      </c>
      <c r="D47" s="11" t="s">
        <v>51</v>
      </c>
      <c r="E47" s="26">
        <v>2021</v>
      </c>
      <c r="F47" s="26">
        <v>2028</v>
      </c>
      <c r="G47" s="15">
        <v>138610</v>
      </c>
      <c r="H47" s="15">
        <v>138610</v>
      </c>
      <c r="I47" s="15">
        <v>14</v>
      </c>
      <c r="J47" s="15">
        <v>23</v>
      </c>
      <c r="K47" s="37" t="s">
        <v>329</v>
      </c>
      <c r="L47" s="7"/>
      <c r="M47" s="7"/>
    </row>
    <row r="48" spans="1:1024" s="9" customFormat="1" ht="51">
      <c r="A48" s="13">
        <v>32</v>
      </c>
      <c r="B48" s="10" t="s">
        <v>263</v>
      </c>
      <c r="C48" s="10" t="s">
        <v>348</v>
      </c>
      <c r="D48" s="11" t="s">
        <v>47</v>
      </c>
      <c r="E48" s="10">
        <v>2024</v>
      </c>
      <c r="F48" s="10">
        <v>2028</v>
      </c>
      <c r="G48" s="14">
        <v>20000</v>
      </c>
      <c r="H48" s="14" t="s">
        <v>12</v>
      </c>
      <c r="I48" s="14">
        <v>8</v>
      </c>
      <c r="J48" s="14">
        <v>0</v>
      </c>
      <c r="K48" s="25" t="s">
        <v>44</v>
      </c>
      <c r="L48" s="7"/>
      <c r="M48" s="7"/>
    </row>
    <row r="49" spans="1:1024" s="9" customFormat="1" ht="51">
      <c r="A49" s="13">
        <v>33</v>
      </c>
      <c r="B49" s="10" t="s">
        <v>52</v>
      </c>
      <c r="C49" s="10" t="s">
        <v>53</v>
      </c>
      <c r="D49" s="13" t="s">
        <v>48</v>
      </c>
      <c r="E49" s="10">
        <v>2024</v>
      </c>
      <c r="F49" s="10">
        <v>2029</v>
      </c>
      <c r="G49" s="14">
        <v>39940</v>
      </c>
      <c r="H49" s="14" t="s">
        <v>12</v>
      </c>
      <c r="I49" s="14">
        <v>11</v>
      </c>
      <c r="J49" s="14">
        <v>11</v>
      </c>
      <c r="K49" s="25" t="s">
        <v>44</v>
      </c>
      <c r="L49" s="51"/>
    </row>
    <row r="50" spans="1:1024">
      <c r="A50" s="56" t="s">
        <v>38</v>
      </c>
      <c r="B50" s="57"/>
      <c r="C50" s="57"/>
      <c r="D50" s="57"/>
      <c r="E50" s="57"/>
      <c r="F50" s="58"/>
      <c r="G50" s="31">
        <f>SUM(G43:G49)</f>
        <v>15365202</v>
      </c>
      <c r="H50" s="31">
        <f>SUM(H43:H49)</f>
        <v>4298710</v>
      </c>
      <c r="I50" s="31">
        <f>SUM(I43:I49)</f>
        <v>707</v>
      </c>
      <c r="J50" s="31">
        <f>SUM(J43:J49)</f>
        <v>461</v>
      </c>
      <c r="K50" s="33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>
      <c r="A51" s="54" t="s">
        <v>56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s="9" customFormat="1" ht="25.5">
      <c r="A52" s="13">
        <v>34</v>
      </c>
      <c r="B52" s="10" t="s">
        <v>334</v>
      </c>
      <c r="C52" s="10" t="s">
        <v>333</v>
      </c>
      <c r="D52" s="10" t="s">
        <v>335</v>
      </c>
      <c r="E52" s="13">
        <v>2026</v>
      </c>
      <c r="F52" s="13">
        <v>2031</v>
      </c>
      <c r="G52" s="14">
        <v>173192</v>
      </c>
      <c r="H52" s="14">
        <v>0</v>
      </c>
      <c r="I52" s="14">
        <v>4</v>
      </c>
      <c r="J52" s="14">
        <v>0</v>
      </c>
      <c r="K52" s="27" t="s">
        <v>322</v>
      </c>
      <c r="L52" s="51"/>
    </row>
    <row r="53" spans="1:1024">
      <c r="A53" s="79" t="s">
        <v>38</v>
      </c>
      <c r="B53" s="79"/>
      <c r="C53" s="79"/>
      <c r="D53" s="79"/>
      <c r="E53" s="79"/>
      <c r="F53" s="79"/>
      <c r="G53" s="48">
        <f>SUM(G52:G52)</f>
        <v>173192</v>
      </c>
      <c r="H53" s="40">
        <f>SUM(H52:H52)</f>
        <v>0</v>
      </c>
      <c r="I53" s="40">
        <f>SUM(I52:I52)</f>
        <v>4</v>
      </c>
      <c r="J53" s="40">
        <f>SUM(J52:J52)</f>
        <v>0</v>
      </c>
      <c r="K53" s="49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>
      <c r="A54" s="54" t="s">
        <v>57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s="9" customFormat="1" ht="38.25">
      <c r="A55" s="13">
        <v>35</v>
      </c>
      <c r="B55" s="10" t="s">
        <v>391</v>
      </c>
      <c r="C55" s="10" t="s">
        <v>392</v>
      </c>
      <c r="D55" s="10" t="s">
        <v>60</v>
      </c>
      <c r="E55" s="10">
        <v>2023</v>
      </c>
      <c r="F55" s="10">
        <v>2026</v>
      </c>
      <c r="G55" s="14">
        <v>3998968</v>
      </c>
      <c r="H55" s="14" t="s">
        <v>12</v>
      </c>
      <c r="I55" s="14" t="s">
        <v>12</v>
      </c>
      <c r="J55" s="14" t="s">
        <v>12</v>
      </c>
      <c r="K55" s="25" t="s">
        <v>44</v>
      </c>
      <c r="L55" s="51"/>
    </row>
    <row r="56" spans="1:1024" s="9" customFormat="1" ht="38.25">
      <c r="A56" s="13">
        <v>36</v>
      </c>
      <c r="B56" s="10" t="s">
        <v>391</v>
      </c>
      <c r="C56" s="10" t="s">
        <v>393</v>
      </c>
      <c r="D56" s="10" t="s">
        <v>60</v>
      </c>
      <c r="E56" s="10">
        <v>2021</v>
      </c>
      <c r="F56" s="10">
        <v>2027</v>
      </c>
      <c r="G56" s="14">
        <v>1747673.1</v>
      </c>
      <c r="H56" s="14" t="s">
        <v>12</v>
      </c>
      <c r="I56" s="14" t="s">
        <v>12</v>
      </c>
      <c r="J56" s="14" t="s">
        <v>12</v>
      </c>
      <c r="K56" s="25" t="s">
        <v>44</v>
      </c>
      <c r="L56" s="51"/>
    </row>
    <row r="57" spans="1:1024" s="9" customFormat="1" ht="38.25">
      <c r="A57" s="13">
        <v>37</v>
      </c>
      <c r="B57" s="10" t="s">
        <v>173</v>
      </c>
      <c r="C57" s="10" t="s">
        <v>174</v>
      </c>
      <c r="D57" s="10" t="s">
        <v>60</v>
      </c>
      <c r="E57" s="10">
        <v>2025</v>
      </c>
      <c r="F57" s="10">
        <v>2026</v>
      </c>
      <c r="G57" s="14">
        <v>413641</v>
      </c>
      <c r="H57" s="14" t="s">
        <v>12</v>
      </c>
      <c r="I57" s="12">
        <v>20</v>
      </c>
      <c r="J57" s="12">
        <v>1</v>
      </c>
      <c r="K57" s="25" t="s">
        <v>44</v>
      </c>
      <c r="L57" s="51"/>
    </row>
    <row r="58" spans="1:1024" s="9" customFormat="1" ht="38.25">
      <c r="A58" s="13">
        <v>38</v>
      </c>
      <c r="B58" s="10" t="s">
        <v>66</v>
      </c>
      <c r="C58" s="10" t="s">
        <v>67</v>
      </c>
      <c r="D58" s="10" t="s">
        <v>68</v>
      </c>
      <c r="E58" s="10">
        <v>2022</v>
      </c>
      <c r="F58" s="10">
        <v>2028</v>
      </c>
      <c r="G58" s="14">
        <v>453000</v>
      </c>
      <c r="H58" s="14">
        <v>453000</v>
      </c>
      <c r="I58" s="14">
        <v>9</v>
      </c>
      <c r="J58" s="14">
        <v>14</v>
      </c>
      <c r="K58" s="25" t="s">
        <v>69</v>
      </c>
      <c r="L58" s="51"/>
    </row>
    <row r="59" spans="1:1024" s="9" customFormat="1" ht="51">
      <c r="A59" s="13">
        <v>39</v>
      </c>
      <c r="B59" s="10" t="s">
        <v>187</v>
      </c>
      <c r="C59" s="10" t="s">
        <v>188</v>
      </c>
      <c r="D59" s="10" t="s">
        <v>60</v>
      </c>
      <c r="E59" s="10">
        <v>2023</v>
      </c>
      <c r="F59" s="10">
        <v>2027</v>
      </c>
      <c r="G59" s="14">
        <v>243090.1</v>
      </c>
      <c r="H59" s="14" t="s">
        <v>12</v>
      </c>
      <c r="I59" s="12">
        <v>0</v>
      </c>
      <c r="J59" s="12">
        <v>0</v>
      </c>
      <c r="K59" s="25" t="s">
        <v>339</v>
      </c>
      <c r="L59" s="51"/>
    </row>
    <row r="60" spans="1:1024" s="9" customFormat="1" ht="25.5">
      <c r="A60" s="13">
        <v>40</v>
      </c>
      <c r="B60" s="10" t="s">
        <v>58</v>
      </c>
      <c r="C60" s="10" t="s">
        <v>350</v>
      </c>
      <c r="D60" s="10" t="s">
        <v>60</v>
      </c>
      <c r="E60" s="10">
        <v>2025</v>
      </c>
      <c r="F60" s="10">
        <v>2030</v>
      </c>
      <c r="G60" s="14">
        <v>252950</v>
      </c>
      <c r="H60" s="14" t="s">
        <v>12</v>
      </c>
      <c r="I60" s="12">
        <v>20</v>
      </c>
      <c r="J60" s="12">
        <v>0</v>
      </c>
      <c r="K60" s="25" t="s">
        <v>44</v>
      </c>
      <c r="L60" s="51"/>
    </row>
    <row r="61" spans="1:1024" s="9" customFormat="1" ht="89.25">
      <c r="A61" s="13">
        <v>41</v>
      </c>
      <c r="B61" s="10" t="s">
        <v>58</v>
      </c>
      <c r="C61" s="10" t="s">
        <v>59</v>
      </c>
      <c r="D61" s="10" t="s">
        <v>60</v>
      </c>
      <c r="E61" s="10">
        <v>2023</v>
      </c>
      <c r="F61" s="10">
        <v>2027</v>
      </c>
      <c r="G61" s="14">
        <v>239130</v>
      </c>
      <c r="H61" s="14" t="s">
        <v>12</v>
      </c>
      <c r="I61" s="12">
        <v>31</v>
      </c>
      <c r="J61" s="12">
        <v>19</v>
      </c>
      <c r="K61" s="25" t="s">
        <v>351</v>
      </c>
      <c r="L61" s="51"/>
    </row>
    <row r="62" spans="1:1024" s="9" customFormat="1" ht="25.5">
      <c r="A62" s="13">
        <v>42</v>
      </c>
      <c r="B62" s="10" t="s">
        <v>173</v>
      </c>
      <c r="C62" s="10" t="s">
        <v>321</v>
      </c>
      <c r="D62" s="10" t="s">
        <v>60</v>
      </c>
      <c r="E62" s="10">
        <v>2026</v>
      </c>
      <c r="F62" s="10">
        <v>2031</v>
      </c>
      <c r="G62" s="14">
        <v>125000</v>
      </c>
      <c r="H62" s="14">
        <v>0</v>
      </c>
      <c r="I62" s="12">
        <v>20</v>
      </c>
      <c r="J62" s="12">
        <v>0</v>
      </c>
      <c r="K62" s="25" t="s">
        <v>322</v>
      </c>
    </row>
    <row r="63" spans="1:1024">
      <c r="A63" s="56" t="s">
        <v>38</v>
      </c>
      <c r="B63" s="57"/>
      <c r="C63" s="57"/>
      <c r="D63" s="57"/>
      <c r="E63" s="57"/>
      <c r="F63" s="58"/>
      <c r="G63" s="31">
        <f>SUM(G55:G62)</f>
        <v>7473452.1999999993</v>
      </c>
      <c r="H63" s="31">
        <f>SUM(H55:H62)</f>
        <v>453000</v>
      </c>
      <c r="I63" s="31">
        <f>SUM(I55:I62)</f>
        <v>100</v>
      </c>
      <c r="J63" s="31">
        <f>SUM(J55:J62)</f>
        <v>34</v>
      </c>
      <c r="K63" s="36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>
      <c r="A64" s="77" t="s">
        <v>61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s="9" customFormat="1" ht="232.5" customHeight="1">
      <c r="A65" s="13">
        <v>43</v>
      </c>
      <c r="B65" s="10" t="s">
        <v>62</v>
      </c>
      <c r="C65" s="10" t="s">
        <v>178</v>
      </c>
      <c r="D65" s="10" t="s">
        <v>346</v>
      </c>
      <c r="E65" s="10">
        <v>2025</v>
      </c>
      <c r="F65" s="10">
        <v>2030</v>
      </c>
      <c r="G65" s="14">
        <v>4603500</v>
      </c>
      <c r="H65" s="14" t="s">
        <v>12</v>
      </c>
      <c r="I65" s="14">
        <v>280</v>
      </c>
      <c r="J65" s="14">
        <v>5</v>
      </c>
      <c r="K65" s="25" t="s">
        <v>347</v>
      </c>
      <c r="L65" s="51"/>
    </row>
    <row r="66" spans="1:1024" s="9" customFormat="1" ht="78.75" customHeight="1">
      <c r="A66" s="13">
        <v>44</v>
      </c>
      <c r="B66" s="10" t="s">
        <v>63</v>
      </c>
      <c r="C66" s="10" t="s">
        <v>64</v>
      </c>
      <c r="D66" s="10" t="s">
        <v>65</v>
      </c>
      <c r="E66" s="10">
        <v>2021</v>
      </c>
      <c r="F66" s="10">
        <v>2027</v>
      </c>
      <c r="G66" s="14">
        <v>708440</v>
      </c>
      <c r="H66" s="14">
        <v>708440</v>
      </c>
      <c r="I66" s="14">
        <v>105</v>
      </c>
      <c r="J66" s="14">
        <v>105</v>
      </c>
      <c r="K66" s="25" t="s">
        <v>336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</row>
    <row r="67" spans="1:1024" s="9" customFormat="1" ht="38.25">
      <c r="A67" s="13">
        <v>45</v>
      </c>
      <c r="B67" s="11" t="s">
        <v>70</v>
      </c>
      <c r="C67" s="11" t="s">
        <v>337</v>
      </c>
      <c r="D67" s="11" t="s">
        <v>11</v>
      </c>
      <c r="E67" s="11">
        <v>2022</v>
      </c>
      <c r="F67" s="11">
        <v>2028</v>
      </c>
      <c r="G67" s="14">
        <v>273440</v>
      </c>
      <c r="H67" s="14" t="s">
        <v>12</v>
      </c>
      <c r="I67" s="15">
        <v>8</v>
      </c>
      <c r="J67" s="14">
        <v>5</v>
      </c>
      <c r="K67" s="25" t="s">
        <v>44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</row>
    <row r="68" spans="1:1024" s="9" customFormat="1" ht="38.25">
      <c r="A68" s="13">
        <v>46</v>
      </c>
      <c r="B68" s="52" t="s">
        <v>70</v>
      </c>
      <c r="C68" s="16" t="s">
        <v>175</v>
      </c>
      <c r="D68" s="11" t="s">
        <v>11</v>
      </c>
      <c r="E68" s="11">
        <v>2024</v>
      </c>
      <c r="F68" s="11">
        <v>2029</v>
      </c>
      <c r="G68" s="14">
        <v>200278.7</v>
      </c>
      <c r="H68" s="14" t="s">
        <v>12</v>
      </c>
      <c r="I68" s="15">
        <v>4</v>
      </c>
      <c r="J68" s="14">
        <v>4</v>
      </c>
      <c r="K68" s="25" t="s">
        <v>44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</row>
    <row r="69" spans="1:1024" s="9" customFormat="1" ht="84.75" customHeight="1">
      <c r="A69" s="13">
        <v>47</v>
      </c>
      <c r="B69" s="11" t="s">
        <v>70</v>
      </c>
      <c r="C69" s="16" t="s">
        <v>338</v>
      </c>
      <c r="D69" s="11" t="s">
        <v>11</v>
      </c>
      <c r="E69" s="11">
        <v>2022</v>
      </c>
      <c r="F69" s="11">
        <v>2027</v>
      </c>
      <c r="G69" s="14">
        <v>119846</v>
      </c>
      <c r="H69" s="14" t="s">
        <v>12</v>
      </c>
      <c r="I69" s="15">
        <v>8</v>
      </c>
      <c r="J69" s="14">
        <v>0</v>
      </c>
      <c r="K69" s="25" t="s">
        <v>339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</row>
    <row r="70" spans="1:1024" s="5" customFormat="1">
      <c r="A70" s="56" t="s">
        <v>38</v>
      </c>
      <c r="B70" s="57"/>
      <c r="C70" s="57"/>
      <c r="D70" s="57"/>
      <c r="E70" s="57"/>
      <c r="F70" s="58"/>
      <c r="G70" s="31">
        <f>SUM(G65:G69)</f>
        <v>5905504.7000000002</v>
      </c>
      <c r="H70" s="31">
        <f>SUM(H65:H69)</f>
        <v>708440</v>
      </c>
      <c r="I70" s="31">
        <f>SUM(I65:I69)</f>
        <v>405</v>
      </c>
      <c r="J70" s="31">
        <f>SUM(J65:J69)</f>
        <v>119</v>
      </c>
      <c r="K70" s="3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</row>
    <row r="71" spans="1:1024" s="5" customFormat="1">
      <c r="A71" s="54" t="s">
        <v>71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  <c r="ALZ71" s="6"/>
      <c r="AMA71" s="6"/>
      <c r="AMB71" s="6"/>
      <c r="AMC71" s="6"/>
      <c r="AMD71" s="6"/>
      <c r="AME71" s="6"/>
      <c r="AMF71" s="6"/>
      <c r="AMG71" s="6"/>
      <c r="AMH71" s="6"/>
      <c r="AMI71" s="6"/>
      <c r="AMJ71" s="6"/>
    </row>
    <row r="72" spans="1:1024" s="9" customFormat="1" ht="38.25">
      <c r="A72" s="13">
        <v>48</v>
      </c>
      <c r="B72" s="10" t="s">
        <v>72</v>
      </c>
      <c r="C72" s="10" t="s">
        <v>73</v>
      </c>
      <c r="D72" s="10" t="s">
        <v>74</v>
      </c>
      <c r="E72" s="10">
        <v>2021</v>
      </c>
      <c r="F72" s="10">
        <v>2027</v>
      </c>
      <c r="G72" s="14">
        <v>228420</v>
      </c>
      <c r="H72" s="39">
        <v>228420</v>
      </c>
      <c r="I72" s="12">
        <v>58</v>
      </c>
      <c r="J72" s="12">
        <v>58</v>
      </c>
      <c r="K72" s="25" t="s">
        <v>336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</row>
    <row r="73" spans="1:1024" s="9" customFormat="1" ht="63.75">
      <c r="A73" s="13">
        <v>49</v>
      </c>
      <c r="B73" s="10" t="s">
        <v>75</v>
      </c>
      <c r="C73" s="10" t="s">
        <v>323</v>
      </c>
      <c r="D73" s="10" t="s">
        <v>11</v>
      </c>
      <c r="E73" s="10">
        <v>2026</v>
      </c>
      <c r="F73" s="10">
        <v>2031</v>
      </c>
      <c r="G73" s="14">
        <v>103360</v>
      </c>
      <c r="H73" s="14">
        <v>0</v>
      </c>
      <c r="I73" s="14">
        <v>21</v>
      </c>
      <c r="J73" s="14">
        <v>0</v>
      </c>
      <c r="K73" s="25" t="s">
        <v>324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</row>
    <row r="74" spans="1:1024" s="9" customFormat="1" ht="63.75">
      <c r="A74" s="13">
        <v>50</v>
      </c>
      <c r="B74" s="10" t="s">
        <v>75</v>
      </c>
      <c r="C74" s="10" t="s">
        <v>325</v>
      </c>
      <c r="D74" s="10" t="s">
        <v>11</v>
      </c>
      <c r="E74" s="10">
        <v>2022</v>
      </c>
      <c r="F74" s="10">
        <v>2027</v>
      </c>
      <c r="G74" s="14">
        <v>103900</v>
      </c>
      <c r="H74" s="14" t="s">
        <v>12</v>
      </c>
      <c r="I74" s="14">
        <v>8</v>
      </c>
      <c r="J74" s="14">
        <v>8</v>
      </c>
      <c r="K74" s="25" t="s">
        <v>69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</row>
    <row r="75" spans="1:1024">
      <c r="A75" s="56" t="s">
        <v>38</v>
      </c>
      <c r="B75" s="57"/>
      <c r="C75" s="57"/>
      <c r="D75" s="57"/>
      <c r="E75" s="57"/>
      <c r="F75" s="58"/>
      <c r="G75" s="40">
        <f>SUM(G72:G74)</f>
        <v>435680</v>
      </c>
      <c r="H75" s="40">
        <f>SUM(H72:H74)</f>
        <v>228420</v>
      </c>
      <c r="I75" s="40">
        <f>SUM(I72:I74)</f>
        <v>87</v>
      </c>
      <c r="J75" s="40">
        <f>SUM(J72:J74)</f>
        <v>66</v>
      </c>
      <c r="K75" s="36"/>
    </row>
    <row r="76" spans="1:1024">
      <c r="A76" s="54" t="s">
        <v>76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</row>
    <row r="77" spans="1:1024" s="9" customFormat="1" ht="25.5">
      <c r="A77" s="13">
        <v>51</v>
      </c>
      <c r="B77" s="10" t="s">
        <v>77</v>
      </c>
      <c r="C77" s="10" t="s">
        <v>78</v>
      </c>
      <c r="D77" s="10" t="s">
        <v>79</v>
      </c>
      <c r="E77" s="10">
        <v>2018</v>
      </c>
      <c r="F77" s="10">
        <v>2027</v>
      </c>
      <c r="G77" s="14">
        <v>194249</v>
      </c>
      <c r="H77" s="14">
        <v>699370</v>
      </c>
      <c r="I77" s="14">
        <v>623</v>
      </c>
      <c r="J77" s="14">
        <v>623</v>
      </c>
      <c r="K77" s="25" t="s">
        <v>44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</row>
    <row r="78" spans="1:1024">
      <c r="A78" s="56" t="s">
        <v>38</v>
      </c>
      <c r="B78" s="57"/>
      <c r="C78" s="57"/>
      <c r="D78" s="57"/>
      <c r="E78" s="57"/>
      <c r="F78" s="58"/>
      <c r="G78" s="40">
        <f>SUM(G77:G77)</f>
        <v>194249</v>
      </c>
      <c r="H78" s="40">
        <f>SUM(H77:H77)</f>
        <v>699370</v>
      </c>
      <c r="I78" s="40">
        <f>SUM(I77:I77)</f>
        <v>623</v>
      </c>
      <c r="J78" s="40">
        <f>SUM(J77:J77)</f>
        <v>623</v>
      </c>
      <c r="K78" s="36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>
      <c r="A79" s="54" t="s">
        <v>80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s="9" customFormat="1" ht="51">
      <c r="A80" s="13">
        <v>52</v>
      </c>
      <c r="B80" s="10" t="s">
        <v>81</v>
      </c>
      <c r="C80" s="10" t="s">
        <v>82</v>
      </c>
      <c r="D80" s="10" t="s">
        <v>83</v>
      </c>
      <c r="E80" s="10">
        <v>2018</v>
      </c>
      <c r="F80" s="10">
        <v>2027</v>
      </c>
      <c r="G80" s="14">
        <v>95929</v>
      </c>
      <c r="H80" s="14">
        <v>174650</v>
      </c>
      <c r="I80" s="12">
        <v>38</v>
      </c>
      <c r="J80" s="12">
        <v>38</v>
      </c>
      <c r="K80" s="25" t="s">
        <v>44</v>
      </c>
      <c r="L80" s="51"/>
    </row>
    <row r="81" spans="1:1024">
      <c r="A81" s="66" t="s">
        <v>38</v>
      </c>
      <c r="B81" s="67"/>
      <c r="C81" s="67"/>
      <c r="D81" s="67"/>
      <c r="E81" s="67"/>
      <c r="F81" s="68"/>
      <c r="G81" s="31">
        <f>SUM(G80:G80)</f>
        <v>95929</v>
      </c>
      <c r="H81" s="31">
        <f>SUM(H80:H80)</f>
        <v>174650</v>
      </c>
      <c r="I81" s="31">
        <f>SUM(I80:I80)</f>
        <v>38</v>
      </c>
      <c r="J81" s="31">
        <f>SUM(J80:J80)</f>
        <v>38</v>
      </c>
      <c r="K81" s="36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>
      <c r="A82" s="54" t="s">
        <v>84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s="9" customFormat="1" ht="114.75">
      <c r="A83" s="13">
        <v>53</v>
      </c>
      <c r="B83" s="10" t="s">
        <v>85</v>
      </c>
      <c r="C83" s="10" t="s">
        <v>86</v>
      </c>
      <c r="D83" s="10" t="s">
        <v>11</v>
      </c>
      <c r="E83" s="10">
        <v>2021</v>
      </c>
      <c r="F83" s="10">
        <v>2029</v>
      </c>
      <c r="G83" s="14">
        <v>321540</v>
      </c>
      <c r="H83" s="14" t="s">
        <v>12</v>
      </c>
      <c r="I83" s="14">
        <v>54</v>
      </c>
      <c r="J83" s="14">
        <v>24</v>
      </c>
      <c r="K83" s="25" t="s">
        <v>44</v>
      </c>
      <c r="L83" s="51"/>
    </row>
    <row r="84" spans="1:1024" s="9" customFormat="1" ht="25.5">
      <c r="A84" s="13">
        <v>54</v>
      </c>
      <c r="B84" s="10" t="s">
        <v>87</v>
      </c>
      <c r="C84" s="10" t="s">
        <v>88</v>
      </c>
      <c r="D84" s="13" t="s">
        <v>11</v>
      </c>
      <c r="E84" s="13">
        <v>2023</v>
      </c>
      <c r="F84" s="13">
        <v>2028</v>
      </c>
      <c r="G84" s="14">
        <v>157592</v>
      </c>
      <c r="H84" s="14" t="s">
        <v>12</v>
      </c>
      <c r="I84" s="14">
        <v>65</v>
      </c>
      <c r="J84" s="14">
        <v>20</v>
      </c>
      <c r="K84" s="25" t="s">
        <v>44</v>
      </c>
      <c r="L84" s="51"/>
    </row>
    <row r="85" spans="1:1024" s="9" customFormat="1" ht="51">
      <c r="A85" s="13">
        <v>55</v>
      </c>
      <c r="B85" s="10" t="s">
        <v>165</v>
      </c>
      <c r="C85" s="10" t="s">
        <v>166</v>
      </c>
      <c r="D85" s="10" t="s">
        <v>11</v>
      </c>
      <c r="E85" s="10">
        <v>2025</v>
      </c>
      <c r="F85" s="10">
        <v>2027</v>
      </c>
      <c r="G85" s="14">
        <v>107787</v>
      </c>
      <c r="H85" s="14" t="s">
        <v>12</v>
      </c>
      <c r="I85" s="12">
        <v>0</v>
      </c>
      <c r="J85" s="14">
        <v>0</v>
      </c>
      <c r="K85" s="25" t="s">
        <v>44</v>
      </c>
      <c r="L85" s="51"/>
    </row>
    <row r="86" spans="1:1024">
      <c r="A86" s="56" t="s">
        <v>38</v>
      </c>
      <c r="B86" s="57"/>
      <c r="C86" s="57"/>
      <c r="D86" s="57"/>
      <c r="E86" s="57"/>
      <c r="F86" s="58"/>
      <c r="G86" s="31">
        <f>SUM(G83:G85)</f>
        <v>586919</v>
      </c>
      <c r="H86" s="31">
        <f>SUM(H83:H85)</f>
        <v>0</v>
      </c>
      <c r="I86" s="31">
        <f>SUM(I83:I85)</f>
        <v>119</v>
      </c>
      <c r="J86" s="31">
        <f>SUM(J83:J85)</f>
        <v>44</v>
      </c>
      <c r="K86" s="3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>
      <c r="A87" s="54" t="s">
        <v>89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9" customFormat="1" ht="38.25">
      <c r="A88" s="13">
        <v>56</v>
      </c>
      <c r="B88" s="10" t="s">
        <v>177</v>
      </c>
      <c r="C88" s="10" t="s">
        <v>327</v>
      </c>
      <c r="D88" s="10" t="s">
        <v>176</v>
      </c>
      <c r="E88" s="13">
        <v>2025</v>
      </c>
      <c r="F88" s="13">
        <v>2030</v>
      </c>
      <c r="G88" s="14">
        <v>1216749</v>
      </c>
      <c r="H88" s="42" t="s">
        <v>12</v>
      </c>
      <c r="I88" s="10">
        <v>14</v>
      </c>
      <c r="J88" s="10">
        <v>0</v>
      </c>
      <c r="K88" s="25" t="s">
        <v>44</v>
      </c>
    </row>
    <row r="89" spans="1:1024" s="9" customFormat="1" ht="38.25">
      <c r="A89" s="13">
        <v>57</v>
      </c>
      <c r="B89" s="10" t="s">
        <v>91</v>
      </c>
      <c r="C89" s="10" t="s">
        <v>92</v>
      </c>
      <c r="D89" s="10" t="s">
        <v>11</v>
      </c>
      <c r="E89" s="13">
        <v>2025</v>
      </c>
      <c r="F89" s="13">
        <v>2034</v>
      </c>
      <c r="G89" s="14">
        <v>120000</v>
      </c>
      <c r="H89" s="14" t="s">
        <v>12</v>
      </c>
      <c r="I89" s="12">
        <v>40</v>
      </c>
      <c r="J89" s="12">
        <v>0</v>
      </c>
      <c r="K89" s="25" t="s">
        <v>44</v>
      </c>
      <c r="M89" s="51"/>
    </row>
    <row r="90" spans="1:1024" s="9" customFormat="1" ht="38.25">
      <c r="A90" s="13">
        <v>58</v>
      </c>
      <c r="B90" s="10" t="s">
        <v>91</v>
      </c>
      <c r="C90" s="10" t="s">
        <v>278</v>
      </c>
      <c r="D90" s="10" t="s">
        <v>11</v>
      </c>
      <c r="E90" s="13">
        <v>2025</v>
      </c>
      <c r="F90" s="13">
        <v>2029</v>
      </c>
      <c r="G90" s="14">
        <v>53643</v>
      </c>
      <c r="H90" s="42">
        <v>16498</v>
      </c>
      <c r="I90" s="64" t="s">
        <v>12</v>
      </c>
      <c r="J90" s="65"/>
      <c r="K90" s="25" t="s">
        <v>326</v>
      </c>
    </row>
    <row r="91" spans="1:1024">
      <c r="A91" s="56" t="s">
        <v>38</v>
      </c>
      <c r="B91" s="57"/>
      <c r="C91" s="57"/>
      <c r="D91" s="57"/>
      <c r="E91" s="57"/>
      <c r="F91" s="58"/>
      <c r="G91" s="40">
        <f>SUM(G88:G90)</f>
        <v>1390392</v>
      </c>
      <c r="H91" s="40">
        <f>H90</f>
        <v>16498</v>
      </c>
      <c r="I91" s="40">
        <f>I88+I89</f>
        <v>54</v>
      </c>
      <c r="J91" s="40">
        <f>J88+J89</f>
        <v>0</v>
      </c>
      <c r="K91" s="38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>
      <c r="A92" s="54" t="s">
        <v>284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s="9" customFormat="1" ht="25.5">
      <c r="A93" s="13">
        <v>59</v>
      </c>
      <c r="B93" s="10" t="s">
        <v>286</v>
      </c>
      <c r="C93" s="10" t="s">
        <v>285</v>
      </c>
      <c r="D93" s="10" t="s">
        <v>179</v>
      </c>
      <c r="E93" s="13">
        <v>2024</v>
      </c>
      <c r="F93" s="13">
        <v>2029</v>
      </c>
      <c r="G93" s="14">
        <v>1953000</v>
      </c>
      <c r="H93" s="17" t="s">
        <v>12</v>
      </c>
      <c r="I93" s="17" t="s">
        <v>12</v>
      </c>
      <c r="J93" s="17" t="s">
        <v>12</v>
      </c>
      <c r="K93" s="25" t="s">
        <v>44</v>
      </c>
      <c r="L93" s="51"/>
    </row>
    <row r="94" spans="1:1024">
      <c r="A94" s="56" t="s">
        <v>38</v>
      </c>
      <c r="B94" s="57"/>
      <c r="C94" s="57"/>
      <c r="D94" s="57"/>
      <c r="E94" s="57"/>
      <c r="F94" s="58"/>
      <c r="G94" s="41">
        <f>SUM(G93:G93)</f>
        <v>1953000</v>
      </c>
      <c r="H94" s="41">
        <f>SUM(H93:H93)</f>
        <v>0</v>
      </c>
      <c r="I94" s="41">
        <f>SUM(I93:I93)</f>
        <v>0</v>
      </c>
      <c r="J94" s="41">
        <f>SUM(J93:J93)</f>
        <v>0</v>
      </c>
      <c r="K94" s="36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>
      <c r="A95" s="54" t="s">
        <v>93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9" customFormat="1" ht="38.25">
      <c r="A96" s="13">
        <v>60</v>
      </c>
      <c r="B96" s="10" t="s">
        <v>94</v>
      </c>
      <c r="C96" s="10" t="s">
        <v>95</v>
      </c>
      <c r="D96" s="10" t="s">
        <v>15</v>
      </c>
      <c r="E96" s="10">
        <v>2024</v>
      </c>
      <c r="F96" s="10">
        <v>2028</v>
      </c>
      <c r="G96" s="14">
        <v>40000</v>
      </c>
      <c r="H96" s="14" t="s">
        <v>12</v>
      </c>
      <c r="I96" s="12">
        <v>80</v>
      </c>
      <c r="J96" s="12">
        <v>8</v>
      </c>
      <c r="K96" s="25" t="s">
        <v>349</v>
      </c>
      <c r="L96" s="51"/>
    </row>
    <row r="97" spans="1:1024">
      <c r="A97" s="56" t="s">
        <v>38</v>
      </c>
      <c r="B97" s="57"/>
      <c r="C97" s="57"/>
      <c r="D97" s="57"/>
      <c r="E97" s="57"/>
      <c r="F97" s="58"/>
      <c r="G97" s="41">
        <f>SUM(G96:G96)</f>
        <v>40000</v>
      </c>
      <c r="H97" s="41">
        <f>SUM(H96:H96)</f>
        <v>0</v>
      </c>
      <c r="I97" s="41">
        <f>SUM(I96:I96)</f>
        <v>80</v>
      </c>
      <c r="J97" s="41">
        <f>SUM(J96:J96)</f>
        <v>8</v>
      </c>
      <c r="K97" s="36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>
      <c r="A98" s="54" t="s">
        <v>167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s="9" customFormat="1" ht="25.5">
      <c r="A99" s="13">
        <v>61</v>
      </c>
      <c r="B99" s="10" t="s">
        <v>96</v>
      </c>
      <c r="C99" s="10" t="s">
        <v>97</v>
      </c>
      <c r="D99" s="10" t="s">
        <v>11</v>
      </c>
      <c r="E99" s="10">
        <v>2025</v>
      </c>
      <c r="F99" s="10">
        <v>2030</v>
      </c>
      <c r="G99" s="42">
        <v>52000</v>
      </c>
      <c r="H99" s="42" t="s">
        <v>12</v>
      </c>
      <c r="I99" s="10">
        <v>40</v>
      </c>
      <c r="J99" s="10">
        <v>0</v>
      </c>
      <c r="K99" s="25" t="s">
        <v>44</v>
      </c>
      <c r="L99" s="51"/>
      <c r="P99" s="51"/>
    </row>
    <row r="100" spans="1:1024" s="9" customFormat="1" ht="38.25">
      <c r="A100" s="13">
        <v>62</v>
      </c>
      <c r="B100" s="10" t="s">
        <v>264</v>
      </c>
      <c r="C100" s="10" t="s">
        <v>168</v>
      </c>
      <c r="D100" s="10" t="s">
        <v>11</v>
      </c>
      <c r="E100" s="10">
        <v>2025</v>
      </c>
      <c r="F100" s="10">
        <v>2030</v>
      </c>
      <c r="G100" s="42">
        <v>40450</v>
      </c>
      <c r="H100" s="42" t="s">
        <v>12</v>
      </c>
      <c r="I100" s="10">
        <v>19</v>
      </c>
      <c r="J100" s="10">
        <v>0</v>
      </c>
      <c r="K100" s="25" t="s">
        <v>44</v>
      </c>
      <c r="L100" s="51"/>
    </row>
    <row r="101" spans="1:1024">
      <c r="A101" s="56" t="s">
        <v>38</v>
      </c>
      <c r="B101" s="57"/>
      <c r="C101" s="57"/>
      <c r="D101" s="57"/>
      <c r="E101" s="57"/>
      <c r="F101" s="58"/>
      <c r="G101" s="41">
        <f>SUM(G99:G100)</f>
        <v>92450</v>
      </c>
      <c r="H101" s="41">
        <f>SUM(H99:H100)</f>
        <v>0</v>
      </c>
      <c r="I101" s="41">
        <f>SUM(I99:I100)</f>
        <v>59</v>
      </c>
      <c r="J101" s="41">
        <f>SUM(J99:J100)</f>
        <v>0</v>
      </c>
      <c r="K101" s="43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>
      <c r="A102" s="54" t="s">
        <v>265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9" customFormat="1" ht="25.5">
      <c r="A103" s="13">
        <v>63</v>
      </c>
      <c r="B103" s="10" t="s">
        <v>107</v>
      </c>
      <c r="C103" s="10" t="s">
        <v>319</v>
      </c>
      <c r="D103" s="10" t="s">
        <v>11</v>
      </c>
      <c r="E103" s="10">
        <v>2025</v>
      </c>
      <c r="F103" s="10">
        <v>2030</v>
      </c>
      <c r="G103" s="12">
        <v>1400000</v>
      </c>
      <c r="H103" s="12">
        <v>0</v>
      </c>
      <c r="I103" s="12">
        <v>100</v>
      </c>
      <c r="J103" s="12">
        <v>0</v>
      </c>
      <c r="K103" s="44" t="s">
        <v>320</v>
      </c>
    </row>
    <row r="104" spans="1:1024" s="9" customFormat="1" ht="38.25">
      <c r="A104" s="13">
        <v>64</v>
      </c>
      <c r="B104" s="18" t="s">
        <v>352</v>
      </c>
      <c r="C104" s="18" t="s">
        <v>353</v>
      </c>
      <c r="D104" s="18" t="s">
        <v>11</v>
      </c>
      <c r="E104" s="18">
        <v>2026</v>
      </c>
      <c r="F104" s="18">
        <v>2031</v>
      </c>
      <c r="G104" s="12">
        <v>180000</v>
      </c>
      <c r="H104" s="12">
        <v>0</v>
      </c>
      <c r="I104" s="12">
        <v>15</v>
      </c>
      <c r="J104" s="12">
        <v>2</v>
      </c>
      <c r="K104" s="27" t="s">
        <v>382</v>
      </c>
      <c r="L104" s="51"/>
    </row>
    <row r="105" spans="1:1024">
      <c r="A105" s="56" t="s">
        <v>38</v>
      </c>
      <c r="B105" s="57"/>
      <c r="C105" s="57"/>
      <c r="D105" s="57"/>
      <c r="E105" s="57"/>
      <c r="F105" s="58"/>
      <c r="G105" s="40">
        <f>SUM(G103:G104)</f>
        <v>1580000</v>
      </c>
      <c r="H105" s="40">
        <f>SUM(H103:H104)</f>
        <v>0</v>
      </c>
      <c r="I105" s="40">
        <f>SUM(I103:I104)</f>
        <v>115</v>
      </c>
      <c r="J105" s="40">
        <f>SUM(J103:J104)</f>
        <v>2</v>
      </c>
      <c r="K105" s="36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>
      <c r="A106" s="54" t="s">
        <v>98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s="9" customFormat="1" ht="94.5" customHeight="1">
      <c r="A107" s="26">
        <v>65</v>
      </c>
      <c r="B107" s="10" t="s">
        <v>400</v>
      </c>
      <c r="C107" s="10" t="s">
        <v>361</v>
      </c>
      <c r="D107" s="13" t="s">
        <v>90</v>
      </c>
      <c r="E107" s="13">
        <v>2023</v>
      </c>
      <c r="F107" s="13">
        <v>2026</v>
      </c>
      <c r="G107" s="12">
        <v>2283530.83</v>
      </c>
      <c r="H107" s="12">
        <v>2233803.7999999998</v>
      </c>
      <c r="I107" s="14" t="s">
        <v>12</v>
      </c>
      <c r="J107" s="14">
        <v>0</v>
      </c>
      <c r="K107" s="25" t="s">
        <v>394</v>
      </c>
      <c r="L107" s="51"/>
    </row>
    <row r="108" spans="1:1024" s="9" customFormat="1" ht="63.75">
      <c r="A108" s="26">
        <v>66</v>
      </c>
      <c r="B108" s="10" t="s">
        <v>400</v>
      </c>
      <c r="C108" s="10" t="s">
        <v>100</v>
      </c>
      <c r="D108" s="10" t="s">
        <v>101</v>
      </c>
      <c r="E108" s="13">
        <v>2023</v>
      </c>
      <c r="F108" s="13">
        <v>2028</v>
      </c>
      <c r="G108" s="12">
        <v>1454369</v>
      </c>
      <c r="H108" s="12">
        <v>0</v>
      </c>
      <c r="I108" s="14">
        <v>69</v>
      </c>
      <c r="J108" s="14">
        <v>0</v>
      </c>
      <c r="K108" s="25" t="s">
        <v>398</v>
      </c>
      <c r="L108" s="51"/>
    </row>
    <row r="109" spans="1:1024" s="9" customFormat="1" ht="51">
      <c r="A109" s="26">
        <v>67</v>
      </c>
      <c r="B109" s="10" t="s">
        <v>400</v>
      </c>
      <c r="C109" s="10" t="s">
        <v>99</v>
      </c>
      <c r="D109" s="10" t="s">
        <v>15</v>
      </c>
      <c r="E109" s="13">
        <v>2023</v>
      </c>
      <c r="F109" s="13">
        <v>2028</v>
      </c>
      <c r="G109" s="12">
        <v>1238293.1000000001</v>
      </c>
      <c r="H109" s="12">
        <v>0</v>
      </c>
      <c r="I109" s="14">
        <v>69</v>
      </c>
      <c r="J109" s="14">
        <v>0</v>
      </c>
      <c r="K109" s="25" t="s">
        <v>397</v>
      </c>
      <c r="L109" s="51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</row>
    <row r="110" spans="1:1024" s="9" customFormat="1" ht="38.25">
      <c r="A110" s="26">
        <v>68</v>
      </c>
      <c r="B110" s="10" t="s">
        <v>400</v>
      </c>
      <c r="C110" s="10" t="s">
        <v>399</v>
      </c>
      <c r="D110" s="10" t="s">
        <v>401</v>
      </c>
      <c r="E110" s="13">
        <v>2027</v>
      </c>
      <c r="F110" s="13">
        <v>2029</v>
      </c>
      <c r="G110" s="12">
        <v>1100000</v>
      </c>
      <c r="H110" s="12">
        <v>0</v>
      </c>
      <c r="I110" s="14">
        <v>0</v>
      </c>
      <c r="J110" s="14">
        <v>0</v>
      </c>
      <c r="K110" s="25" t="s">
        <v>402</v>
      </c>
      <c r="L110" s="51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</row>
    <row r="111" spans="1:1024" s="9" customFormat="1" ht="63.75">
      <c r="A111" s="26">
        <v>69</v>
      </c>
      <c r="B111" s="10" t="s">
        <v>400</v>
      </c>
      <c r="C111" s="10" t="s">
        <v>407</v>
      </c>
      <c r="D111" s="10" t="s">
        <v>90</v>
      </c>
      <c r="E111" s="13">
        <v>2026</v>
      </c>
      <c r="F111" s="13">
        <v>2029</v>
      </c>
      <c r="G111" s="12">
        <v>1000000</v>
      </c>
      <c r="H111" s="12">
        <v>0</v>
      </c>
      <c r="I111" s="14">
        <v>0</v>
      </c>
      <c r="J111" s="14">
        <v>0</v>
      </c>
      <c r="K111" s="25" t="s">
        <v>402</v>
      </c>
      <c r="L111" s="51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</row>
    <row r="112" spans="1:1024" s="9" customFormat="1" ht="76.5">
      <c r="A112" s="26">
        <v>70</v>
      </c>
      <c r="B112" s="10" t="s">
        <v>102</v>
      </c>
      <c r="C112" s="10" t="s">
        <v>103</v>
      </c>
      <c r="D112" s="10" t="s">
        <v>104</v>
      </c>
      <c r="E112" s="13">
        <v>2023</v>
      </c>
      <c r="F112" s="13">
        <v>2028</v>
      </c>
      <c r="G112" s="12">
        <v>822433</v>
      </c>
      <c r="H112" s="12">
        <v>14983</v>
      </c>
      <c r="I112" s="14">
        <v>36</v>
      </c>
      <c r="J112" s="14">
        <v>0</v>
      </c>
      <c r="K112" s="25" t="s">
        <v>396</v>
      </c>
      <c r="L112" s="51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</row>
    <row r="113" spans="1:1024" s="9" customFormat="1" ht="76.5">
      <c r="A113" s="26">
        <v>71</v>
      </c>
      <c r="B113" s="10" t="s">
        <v>105</v>
      </c>
      <c r="C113" s="10" t="s">
        <v>106</v>
      </c>
      <c r="D113" s="13" t="s">
        <v>49</v>
      </c>
      <c r="E113" s="13">
        <v>2023</v>
      </c>
      <c r="F113" s="13">
        <v>2028</v>
      </c>
      <c r="G113" s="12">
        <v>690093</v>
      </c>
      <c r="H113" s="12">
        <v>14483</v>
      </c>
      <c r="I113" s="14">
        <v>40</v>
      </c>
      <c r="J113" s="14">
        <v>0</v>
      </c>
      <c r="K113" s="25" t="s">
        <v>395</v>
      </c>
      <c r="L113" s="51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</row>
    <row r="114" spans="1:1024" s="9" customFormat="1" ht="25.5">
      <c r="A114" s="26">
        <v>72</v>
      </c>
      <c r="B114" s="10" t="s">
        <v>400</v>
      </c>
      <c r="C114" s="10" t="s">
        <v>405</v>
      </c>
      <c r="D114" s="13" t="s">
        <v>406</v>
      </c>
      <c r="E114" s="13">
        <v>2027</v>
      </c>
      <c r="F114" s="13">
        <v>2029</v>
      </c>
      <c r="G114" s="12">
        <v>500000</v>
      </c>
      <c r="H114" s="12">
        <v>0</v>
      </c>
      <c r="I114" s="14">
        <v>0</v>
      </c>
      <c r="J114" s="14">
        <v>0</v>
      </c>
      <c r="K114" s="25" t="s">
        <v>402</v>
      </c>
      <c r="L114" s="51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</row>
    <row r="115" spans="1:1024" s="9" customFormat="1" ht="38.25">
      <c r="A115" s="26">
        <v>73</v>
      </c>
      <c r="B115" s="10" t="s">
        <v>400</v>
      </c>
      <c r="C115" s="10" t="s">
        <v>403</v>
      </c>
      <c r="D115" s="13" t="s">
        <v>404</v>
      </c>
      <c r="E115" s="13">
        <v>2027</v>
      </c>
      <c r="F115" s="13">
        <v>2029</v>
      </c>
      <c r="G115" s="12">
        <v>500000</v>
      </c>
      <c r="H115" s="12">
        <v>0</v>
      </c>
      <c r="I115" s="14">
        <v>0</v>
      </c>
      <c r="J115" s="14">
        <v>0</v>
      </c>
      <c r="K115" s="25" t="s">
        <v>402</v>
      </c>
      <c r="L115" s="51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</row>
    <row r="116" spans="1:1024" s="53" customFormat="1" ht="38.25">
      <c r="A116" s="26">
        <v>74</v>
      </c>
      <c r="B116" s="10" t="s">
        <v>400</v>
      </c>
      <c r="C116" s="10" t="s">
        <v>408</v>
      </c>
      <c r="D116" s="10" t="s">
        <v>104</v>
      </c>
      <c r="E116" s="13">
        <v>2027</v>
      </c>
      <c r="F116" s="13">
        <v>2029</v>
      </c>
      <c r="G116" s="12">
        <v>92000</v>
      </c>
      <c r="H116" s="12">
        <v>0</v>
      </c>
      <c r="I116" s="14">
        <v>0</v>
      </c>
      <c r="J116" s="14">
        <v>0</v>
      </c>
      <c r="K116" s="25" t="s">
        <v>409</v>
      </c>
      <c r="L116" s="51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</row>
    <row r="117" spans="1:1024" s="4" customFormat="1" ht="12.75">
      <c r="A117" s="56" t="s">
        <v>38</v>
      </c>
      <c r="B117" s="57"/>
      <c r="C117" s="57"/>
      <c r="D117" s="57"/>
      <c r="E117" s="57"/>
      <c r="F117" s="58"/>
      <c r="G117" s="40">
        <f>SUM(G107:G116)</f>
        <v>9680718.9299999997</v>
      </c>
      <c r="H117" s="40">
        <f>SUM(H107:H116)</f>
        <v>2263269.7999999998</v>
      </c>
      <c r="I117" s="40">
        <f>SUM(I107:I116)</f>
        <v>214</v>
      </c>
      <c r="J117" s="40">
        <f>SUM(J107:J116)</f>
        <v>0</v>
      </c>
      <c r="K117" s="45"/>
    </row>
    <row r="118" spans="1:1024">
      <c r="A118" s="54" t="s">
        <v>290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s="9" customFormat="1" ht="153">
      <c r="A119" s="13">
        <v>75</v>
      </c>
      <c r="B119" s="10" t="s">
        <v>108</v>
      </c>
      <c r="C119" s="10" t="s">
        <v>243</v>
      </c>
      <c r="D119" s="10" t="s">
        <v>224</v>
      </c>
      <c r="E119" s="10" t="s">
        <v>244</v>
      </c>
      <c r="F119" s="10" t="s">
        <v>245</v>
      </c>
      <c r="G119" s="12">
        <v>7366907.4000000004</v>
      </c>
      <c r="H119" s="12">
        <v>1326189.8999999999</v>
      </c>
      <c r="I119" s="12">
        <v>0</v>
      </c>
      <c r="J119" s="12">
        <v>0</v>
      </c>
      <c r="K119" s="44" t="s">
        <v>384</v>
      </c>
      <c r="L119" s="51"/>
    </row>
    <row r="120" spans="1:1024" s="9" customFormat="1" ht="63.75">
      <c r="A120" s="13">
        <v>76</v>
      </c>
      <c r="B120" s="10" t="s">
        <v>109</v>
      </c>
      <c r="C120" s="10" t="s">
        <v>111</v>
      </c>
      <c r="D120" s="10" t="s">
        <v>112</v>
      </c>
      <c r="E120" s="10">
        <v>2024</v>
      </c>
      <c r="F120" s="10" t="s">
        <v>202</v>
      </c>
      <c r="G120" s="12">
        <v>5100561.45</v>
      </c>
      <c r="H120" s="12">
        <v>49500</v>
      </c>
      <c r="I120" s="12">
        <v>0</v>
      </c>
      <c r="J120" s="12">
        <v>0</v>
      </c>
      <c r="K120" s="44" t="s">
        <v>113</v>
      </c>
      <c r="L120" s="51"/>
    </row>
    <row r="121" spans="1:1024" s="9" customFormat="1" ht="89.25">
      <c r="A121" s="13">
        <v>77</v>
      </c>
      <c r="B121" s="10" t="s">
        <v>109</v>
      </c>
      <c r="C121" s="10" t="s">
        <v>114</v>
      </c>
      <c r="D121" s="10" t="s">
        <v>115</v>
      </c>
      <c r="E121" s="10">
        <v>2029</v>
      </c>
      <c r="F121" s="10">
        <v>2030</v>
      </c>
      <c r="G121" s="12">
        <v>4907043</v>
      </c>
      <c r="H121" s="12">
        <v>0</v>
      </c>
      <c r="I121" s="12">
        <v>0</v>
      </c>
      <c r="J121" s="12">
        <v>0</v>
      </c>
      <c r="K121" s="44" t="s">
        <v>110</v>
      </c>
      <c r="L121" s="51"/>
    </row>
    <row r="122" spans="1:1024" s="9" customFormat="1" ht="63.75">
      <c r="A122" s="13">
        <v>78</v>
      </c>
      <c r="B122" s="10" t="s">
        <v>109</v>
      </c>
      <c r="C122" s="10" t="s">
        <v>119</v>
      </c>
      <c r="D122" s="10" t="s">
        <v>120</v>
      </c>
      <c r="E122" s="10" t="s">
        <v>198</v>
      </c>
      <c r="F122" s="10" t="s">
        <v>199</v>
      </c>
      <c r="G122" s="12">
        <v>4828339.71</v>
      </c>
      <c r="H122" s="12">
        <v>45212.21</v>
      </c>
      <c r="I122" s="12">
        <v>0</v>
      </c>
      <c r="J122" s="12">
        <v>0</v>
      </c>
      <c r="K122" s="44" t="s">
        <v>113</v>
      </c>
      <c r="L122" s="51"/>
    </row>
    <row r="123" spans="1:1024" s="9" customFormat="1" ht="38.25">
      <c r="A123" s="13">
        <v>79</v>
      </c>
      <c r="B123" s="10" t="s">
        <v>109</v>
      </c>
      <c r="C123" s="10" t="s">
        <v>116</v>
      </c>
      <c r="D123" s="10" t="s">
        <v>117</v>
      </c>
      <c r="E123" s="10">
        <v>2025</v>
      </c>
      <c r="F123" s="10">
        <v>2030</v>
      </c>
      <c r="G123" s="12">
        <v>4525386.7</v>
      </c>
      <c r="H123" s="12">
        <v>83682.7</v>
      </c>
      <c r="I123" s="12">
        <v>0</v>
      </c>
      <c r="J123" s="12">
        <v>0</v>
      </c>
      <c r="K123" s="44" t="s">
        <v>118</v>
      </c>
      <c r="L123" s="51"/>
    </row>
    <row r="124" spans="1:1024" s="9" customFormat="1" ht="76.5">
      <c r="A124" s="13">
        <v>80</v>
      </c>
      <c r="B124" s="10" t="s">
        <v>109</v>
      </c>
      <c r="C124" s="10" t="s">
        <v>121</v>
      </c>
      <c r="D124" s="10" t="s">
        <v>122</v>
      </c>
      <c r="E124" s="10" t="s">
        <v>205</v>
      </c>
      <c r="F124" s="10" t="s">
        <v>206</v>
      </c>
      <c r="G124" s="12">
        <v>3878458.2</v>
      </c>
      <c r="H124" s="12">
        <v>38498.080000000002</v>
      </c>
      <c r="I124" s="12">
        <v>0</v>
      </c>
      <c r="J124" s="12">
        <v>0</v>
      </c>
      <c r="K124" s="44" t="s">
        <v>207</v>
      </c>
      <c r="L124" s="51"/>
    </row>
    <row r="125" spans="1:1024" s="9" customFormat="1" ht="38.25">
      <c r="A125" s="13">
        <v>81</v>
      </c>
      <c r="B125" s="10" t="s">
        <v>109</v>
      </c>
      <c r="C125" s="10" t="s">
        <v>123</v>
      </c>
      <c r="D125" s="10" t="s">
        <v>124</v>
      </c>
      <c r="E125" s="10">
        <v>2029</v>
      </c>
      <c r="F125" s="10">
        <v>2030</v>
      </c>
      <c r="G125" s="12">
        <v>3486950</v>
      </c>
      <c r="H125" s="12">
        <v>0</v>
      </c>
      <c r="I125" s="12">
        <v>0</v>
      </c>
      <c r="J125" s="12">
        <v>0</v>
      </c>
      <c r="K125" s="44" t="s">
        <v>110</v>
      </c>
      <c r="L125" s="51"/>
    </row>
    <row r="126" spans="1:1024" s="9" customFormat="1" ht="51">
      <c r="A126" s="13">
        <v>82</v>
      </c>
      <c r="B126" s="10" t="s">
        <v>109</v>
      </c>
      <c r="C126" s="10" t="s">
        <v>125</v>
      </c>
      <c r="D126" s="10" t="s">
        <v>126</v>
      </c>
      <c r="E126" s="10">
        <v>2029</v>
      </c>
      <c r="F126" s="10">
        <v>2030</v>
      </c>
      <c r="G126" s="12">
        <v>2902380</v>
      </c>
      <c r="H126" s="12">
        <v>0</v>
      </c>
      <c r="I126" s="12">
        <v>0</v>
      </c>
      <c r="J126" s="12">
        <v>0</v>
      </c>
      <c r="K126" s="44" t="s">
        <v>110</v>
      </c>
      <c r="L126" s="51"/>
    </row>
    <row r="127" spans="1:1024" s="9" customFormat="1" ht="63.75">
      <c r="A127" s="13">
        <v>83</v>
      </c>
      <c r="B127" s="10" t="s">
        <v>109</v>
      </c>
      <c r="C127" s="10" t="s">
        <v>127</v>
      </c>
      <c r="D127" s="10" t="s">
        <v>128</v>
      </c>
      <c r="E127" s="10" t="s">
        <v>200</v>
      </c>
      <c r="F127" s="10" t="s">
        <v>201</v>
      </c>
      <c r="G127" s="12">
        <v>2846128.89</v>
      </c>
      <c r="H127" s="12">
        <v>990</v>
      </c>
      <c r="I127" s="12">
        <v>0</v>
      </c>
      <c r="J127" s="12">
        <v>0</v>
      </c>
      <c r="K127" s="44" t="s">
        <v>110</v>
      </c>
      <c r="L127" s="51"/>
    </row>
    <row r="128" spans="1:1024" s="9" customFormat="1" ht="76.5">
      <c r="A128" s="13">
        <v>84</v>
      </c>
      <c r="B128" s="10" t="s">
        <v>109</v>
      </c>
      <c r="C128" s="10" t="s">
        <v>129</v>
      </c>
      <c r="D128" s="10" t="s">
        <v>54</v>
      </c>
      <c r="E128" s="10">
        <v>2028</v>
      </c>
      <c r="F128" s="10">
        <v>2030</v>
      </c>
      <c r="G128" s="12">
        <v>2700000</v>
      </c>
      <c r="H128" s="12">
        <v>0</v>
      </c>
      <c r="I128" s="12">
        <v>0</v>
      </c>
      <c r="J128" s="12">
        <v>0</v>
      </c>
      <c r="K128" s="44" t="s">
        <v>110</v>
      </c>
      <c r="L128" s="51"/>
    </row>
    <row r="129" spans="1:12" s="9" customFormat="1" ht="89.25">
      <c r="A129" s="13">
        <v>85</v>
      </c>
      <c r="B129" s="10" t="s">
        <v>109</v>
      </c>
      <c r="C129" s="10" t="s">
        <v>130</v>
      </c>
      <c r="D129" s="10" t="s">
        <v>120</v>
      </c>
      <c r="E129" s="10">
        <v>2029</v>
      </c>
      <c r="F129" s="10">
        <v>2030</v>
      </c>
      <c r="G129" s="12">
        <v>2015736.5</v>
      </c>
      <c r="H129" s="12">
        <v>0</v>
      </c>
      <c r="I129" s="12">
        <v>0</v>
      </c>
      <c r="J129" s="12">
        <v>0</v>
      </c>
      <c r="K129" s="44" t="s">
        <v>110</v>
      </c>
      <c r="L129" s="51"/>
    </row>
    <row r="130" spans="1:12" s="9" customFormat="1" ht="76.5">
      <c r="A130" s="13">
        <v>86</v>
      </c>
      <c r="B130" s="10" t="s">
        <v>109</v>
      </c>
      <c r="C130" s="10" t="s">
        <v>131</v>
      </c>
      <c r="D130" s="10" t="s">
        <v>132</v>
      </c>
      <c r="E130" s="10" t="s">
        <v>204</v>
      </c>
      <c r="F130" s="10">
        <v>2026</v>
      </c>
      <c r="G130" s="12">
        <v>1332872.5</v>
      </c>
      <c r="H130" s="12">
        <v>410284.5</v>
      </c>
      <c r="I130" s="12">
        <v>0</v>
      </c>
      <c r="J130" s="12">
        <v>0</v>
      </c>
      <c r="K130" s="44" t="s">
        <v>133</v>
      </c>
      <c r="L130" s="51"/>
    </row>
    <row r="131" spans="1:12" s="9" customFormat="1" ht="89.25">
      <c r="A131" s="13">
        <v>87</v>
      </c>
      <c r="B131" s="10" t="s">
        <v>109</v>
      </c>
      <c r="C131" s="10" t="s">
        <v>134</v>
      </c>
      <c r="D131" s="10" t="s">
        <v>120</v>
      </c>
      <c r="E131" s="10">
        <v>2029</v>
      </c>
      <c r="F131" s="10">
        <v>2030</v>
      </c>
      <c r="G131" s="12">
        <v>1019376.3</v>
      </c>
      <c r="H131" s="12">
        <v>0</v>
      </c>
      <c r="I131" s="12">
        <v>0</v>
      </c>
      <c r="J131" s="12">
        <v>0</v>
      </c>
      <c r="K131" s="44" t="s">
        <v>110</v>
      </c>
      <c r="L131" s="51"/>
    </row>
    <row r="132" spans="1:12" s="9" customFormat="1" ht="51">
      <c r="A132" s="13">
        <v>88</v>
      </c>
      <c r="B132" s="10" t="s">
        <v>109</v>
      </c>
      <c r="C132" s="10" t="s">
        <v>135</v>
      </c>
      <c r="D132" s="10" t="s">
        <v>136</v>
      </c>
      <c r="E132" s="10">
        <v>2024</v>
      </c>
      <c r="F132" s="10">
        <v>2027</v>
      </c>
      <c r="G132" s="12">
        <v>790066.8</v>
      </c>
      <c r="H132" s="12">
        <v>5735</v>
      </c>
      <c r="I132" s="12">
        <v>0</v>
      </c>
      <c r="J132" s="12">
        <v>0</v>
      </c>
      <c r="K132" s="44" t="s">
        <v>137</v>
      </c>
      <c r="L132" s="51"/>
    </row>
    <row r="133" spans="1:12" s="9" customFormat="1" ht="63.75">
      <c r="A133" s="13">
        <v>89</v>
      </c>
      <c r="B133" s="10" t="s">
        <v>109</v>
      </c>
      <c r="C133" s="10" t="s">
        <v>138</v>
      </c>
      <c r="D133" s="10" t="s">
        <v>15</v>
      </c>
      <c r="E133" s="10" t="s">
        <v>211</v>
      </c>
      <c r="F133" s="10">
        <v>2030</v>
      </c>
      <c r="G133" s="12">
        <v>782371.14</v>
      </c>
      <c r="H133" s="12">
        <v>16801.88</v>
      </c>
      <c r="I133" s="12">
        <v>0</v>
      </c>
      <c r="J133" s="12">
        <v>0</v>
      </c>
      <c r="K133" s="44" t="s">
        <v>110</v>
      </c>
      <c r="L133" s="51"/>
    </row>
    <row r="134" spans="1:12" s="9" customFormat="1" ht="63.75">
      <c r="A134" s="13">
        <v>90</v>
      </c>
      <c r="B134" s="10" t="s">
        <v>109</v>
      </c>
      <c r="C134" s="10" t="s">
        <v>139</v>
      </c>
      <c r="D134" s="10" t="s">
        <v>15</v>
      </c>
      <c r="E134" s="10" t="s">
        <v>203</v>
      </c>
      <c r="F134" s="10">
        <v>2030</v>
      </c>
      <c r="G134" s="12">
        <v>619959.12</v>
      </c>
      <c r="H134" s="12">
        <v>13595</v>
      </c>
      <c r="I134" s="12">
        <v>0</v>
      </c>
      <c r="J134" s="12">
        <v>0</v>
      </c>
      <c r="K134" s="44" t="s">
        <v>113</v>
      </c>
      <c r="L134" s="51"/>
    </row>
    <row r="135" spans="1:12" s="9" customFormat="1" ht="89.25">
      <c r="A135" s="13">
        <v>91</v>
      </c>
      <c r="B135" s="10" t="s">
        <v>109</v>
      </c>
      <c r="C135" s="10" t="s">
        <v>140</v>
      </c>
      <c r="D135" s="10" t="s">
        <v>141</v>
      </c>
      <c r="E135" s="10">
        <v>2029</v>
      </c>
      <c r="F135" s="10">
        <v>2030</v>
      </c>
      <c r="G135" s="12">
        <v>600930.19999999995</v>
      </c>
      <c r="H135" s="12">
        <v>0</v>
      </c>
      <c r="I135" s="12">
        <v>0</v>
      </c>
      <c r="J135" s="12">
        <v>0</v>
      </c>
      <c r="K135" s="44" t="s">
        <v>110</v>
      </c>
      <c r="L135" s="51"/>
    </row>
    <row r="136" spans="1:12" s="9" customFormat="1" ht="242.25">
      <c r="A136" s="13">
        <v>92</v>
      </c>
      <c r="B136" s="10" t="s">
        <v>108</v>
      </c>
      <c r="C136" s="10" t="s">
        <v>228</v>
      </c>
      <c r="D136" s="10" t="s">
        <v>224</v>
      </c>
      <c r="E136" s="10" t="s">
        <v>229</v>
      </c>
      <c r="F136" s="10" t="s">
        <v>230</v>
      </c>
      <c r="G136" s="12">
        <v>456107.9</v>
      </c>
      <c r="H136" s="12">
        <v>10027.799999999999</v>
      </c>
      <c r="I136" s="12">
        <v>0</v>
      </c>
      <c r="J136" s="12">
        <v>0</v>
      </c>
      <c r="K136" s="44" t="s">
        <v>231</v>
      </c>
      <c r="L136" s="51"/>
    </row>
    <row r="137" spans="1:12" s="9" customFormat="1" ht="344.25">
      <c r="A137" s="13">
        <v>93</v>
      </c>
      <c r="B137" s="10" t="s">
        <v>246</v>
      </c>
      <c r="C137" s="10" t="s">
        <v>247</v>
      </c>
      <c r="D137" s="10" t="s">
        <v>248</v>
      </c>
      <c r="E137" s="10">
        <v>2026</v>
      </c>
      <c r="F137" s="10">
        <v>2027</v>
      </c>
      <c r="G137" s="12">
        <v>439690</v>
      </c>
      <c r="H137" s="12">
        <v>0</v>
      </c>
      <c r="I137" s="12">
        <v>0</v>
      </c>
      <c r="J137" s="12">
        <v>0</v>
      </c>
      <c r="K137" s="44" t="s">
        <v>385</v>
      </c>
      <c r="L137" s="51"/>
    </row>
    <row r="138" spans="1:12" s="9" customFormat="1" ht="63.75">
      <c r="A138" s="13">
        <v>94</v>
      </c>
      <c r="B138" s="10" t="s">
        <v>109</v>
      </c>
      <c r="C138" s="10" t="s">
        <v>142</v>
      </c>
      <c r="D138" s="10" t="s">
        <v>122</v>
      </c>
      <c r="E138" s="10" t="s">
        <v>209</v>
      </c>
      <c r="F138" s="10">
        <v>2029</v>
      </c>
      <c r="G138" s="12">
        <v>430678</v>
      </c>
      <c r="H138" s="12">
        <v>10282</v>
      </c>
      <c r="I138" s="12">
        <v>0</v>
      </c>
      <c r="J138" s="12">
        <v>0</v>
      </c>
      <c r="K138" s="44" t="s">
        <v>113</v>
      </c>
    </row>
    <row r="139" spans="1:12" s="9" customFormat="1" ht="63.75">
      <c r="A139" s="13">
        <v>95</v>
      </c>
      <c r="B139" s="10" t="s">
        <v>109</v>
      </c>
      <c r="C139" s="10" t="s">
        <v>143</v>
      </c>
      <c r="D139" s="10" t="s">
        <v>90</v>
      </c>
      <c r="E139" s="10">
        <v>2029</v>
      </c>
      <c r="F139" s="10">
        <v>2030</v>
      </c>
      <c r="G139" s="12">
        <v>410443.4</v>
      </c>
      <c r="H139" s="12">
        <v>0</v>
      </c>
      <c r="I139" s="12">
        <v>0</v>
      </c>
      <c r="J139" s="12">
        <v>0</v>
      </c>
      <c r="K139" s="44" t="s">
        <v>110</v>
      </c>
    </row>
    <row r="140" spans="1:12" s="9" customFormat="1" ht="63.75">
      <c r="A140" s="13">
        <v>96</v>
      </c>
      <c r="B140" s="10" t="s">
        <v>108</v>
      </c>
      <c r="C140" s="10" t="s">
        <v>236</v>
      </c>
      <c r="D140" s="10" t="s">
        <v>224</v>
      </c>
      <c r="E140" s="10" t="s">
        <v>225</v>
      </c>
      <c r="F140" s="10" t="s">
        <v>226</v>
      </c>
      <c r="G140" s="12">
        <v>322943.09999999998</v>
      </c>
      <c r="H140" s="12">
        <v>0</v>
      </c>
      <c r="I140" s="12">
        <v>0</v>
      </c>
      <c r="J140" s="12">
        <v>0</v>
      </c>
      <c r="K140" s="44" t="s">
        <v>237</v>
      </c>
    </row>
    <row r="141" spans="1:12" s="9" customFormat="1" ht="51">
      <c r="A141" s="13">
        <v>97</v>
      </c>
      <c r="B141" s="10" t="s">
        <v>109</v>
      </c>
      <c r="C141" s="10" t="s">
        <v>144</v>
      </c>
      <c r="D141" s="10" t="s">
        <v>145</v>
      </c>
      <c r="E141" s="10" t="s">
        <v>208</v>
      </c>
      <c r="F141" s="10">
        <v>2026</v>
      </c>
      <c r="G141" s="12">
        <v>249913.46</v>
      </c>
      <c r="H141" s="12">
        <v>1605.96</v>
      </c>
      <c r="I141" s="12">
        <v>0</v>
      </c>
      <c r="J141" s="12">
        <v>0</v>
      </c>
      <c r="K141" s="44" t="s">
        <v>146</v>
      </c>
    </row>
    <row r="142" spans="1:12" s="9" customFormat="1" ht="63.75">
      <c r="A142" s="13">
        <v>98</v>
      </c>
      <c r="B142" s="10" t="s">
        <v>109</v>
      </c>
      <c r="C142" s="10" t="s">
        <v>147</v>
      </c>
      <c r="D142" s="10" t="s">
        <v>132</v>
      </c>
      <c r="E142" s="10">
        <v>2024</v>
      </c>
      <c r="F142" s="10">
        <v>2026</v>
      </c>
      <c r="G142" s="12">
        <v>296365.90000000002</v>
      </c>
      <c r="H142" s="12">
        <v>6833.9</v>
      </c>
      <c r="I142" s="12">
        <v>0</v>
      </c>
      <c r="J142" s="12">
        <v>0</v>
      </c>
      <c r="K142" s="44" t="s">
        <v>210</v>
      </c>
    </row>
    <row r="143" spans="1:12" s="9" customFormat="1" ht="114.75">
      <c r="A143" s="13">
        <v>99</v>
      </c>
      <c r="B143" s="10" t="s">
        <v>108</v>
      </c>
      <c r="C143" s="10" t="s">
        <v>238</v>
      </c>
      <c r="D143" s="10" t="s">
        <v>224</v>
      </c>
      <c r="E143" s="10" t="s">
        <v>239</v>
      </c>
      <c r="F143" s="10" t="s">
        <v>226</v>
      </c>
      <c r="G143" s="12">
        <v>269154.40000000002</v>
      </c>
      <c r="H143" s="12">
        <v>6619.9</v>
      </c>
      <c r="I143" s="12">
        <v>0</v>
      </c>
      <c r="J143" s="12">
        <v>0</v>
      </c>
      <c r="K143" s="44" t="s">
        <v>383</v>
      </c>
    </row>
    <row r="144" spans="1:12" s="9" customFormat="1" ht="63.75">
      <c r="A144" s="13">
        <v>100</v>
      </c>
      <c r="B144" s="10" t="s">
        <v>108</v>
      </c>
      <c r="C144" s="10" t="s">
        <v>232</v>
      </c>
      <c r="D144" s="10" t="s">
        <v>224</v>
      </c>
      <c r="E144" s="10">
        <v>2025</v>
      </c>
      <c r="F144" s="10">
        <v>2026</v>
      </c>
      <c r="G144" s="12">
        <v>186800</v>
      </c>
      <c r="H144" s="12">
        <v>0</v>
      </c>
      <c r="I144" s="12">
        <v>0</v>
      </c>
      <c r="J144" s="12">
        <v>0</v>
      </c>
      <c r="K144" s="44" t="s">
        <v>233</v>
      </c>
    </row>
    <row r="145" spans="1:1024" s="9" customFormat="1" ht="63.75">
      <c r="A145" s="13">
        <v>101</v>
      </c>
      <c r="B145" s="10" t="s">
        <v>212</v>
      </c>
      <c r="C145" s="10" t="s">
        <v>213</v>
      </c>
      <c r="D145" s="10" t="s">
        <v>214</v>
      </c>
      <c r="E145" s="10">
        <v>2025</v>
      </c>
      <c r="F145" s="10">
        <v>2028</v>
      </c>
      <c r="G145" s="12">
        <v>160227.65333</v>
      </c>
      <c r="H145" s="12">
        <v>437.95</v>
      </c>
      <c r="I145" s="12">
        <v>0</v>
      </c>
      <c r="J145" s="12">
        <v>0</v>
      </c>
      <c r="K145" s="44" t="s">
        <v>44</v>
      </c>
    </row>
    <row r="146" spans="1:1024" s="9" customFormat="1" ht="38.25">
      <c r="A146" s="13">
        <v>102</v>
      </c>
      <c r="B146" s="10" t="s">
        <v>108</v>
      </c>
      <c r="C146" s="10" t="s">
        <v>223</v>
      </c>
      <c r="D146" s="10" t="s">
        <v>224</v>
      </c>
      <c r="E146" s="10" t="s">
        <v>225</v>
      </c>
      <c r="F146" s="10" t="s">
        <v>226</v>
      </c>
      <c r="G146" s="12">
        <v>92211.199999999997</v>
      </c>
      <c r="H146" s="12">
        <v>6333</v>
      </c>
      <c r="I146" s="12">
        <v>0</v>
      </c>
      <c r="J146" s="12">
        <v>0</v>
      </c>
      <c r="K146" s="44" t="s">
        <v>227</v>
      </c>
    </row>
    <row r="147" spans="1:1024" s="9" customFormat="1" ht="76.5">
      <c r="A147" s="13">
        <v>103</v>
      </c>
      <c r="B147" s="10" t="s">
        <v>108</v>
      </c>
      <c r="C147" s="10" t="s">
        <v>234</v>
      </c>
      <c r="D147" s="10" t="s">
        <v>224</v>
      </c>
      <c r="E147" s="10" t="s">
        <v>225</v>
      </c>
      <c r="F147" s="10" t="s">
        <v>230</v>
      </c>
      <c r="G147" s="12">
        <v>88623.7</v>
      </c>
      <c r="H147" s="12">
        <v>0</v>
      </c>
      <c r="I147" s="12">
        <v>0</v>
      </c>
      <c r="J147" s="12">
        <v>0</v>
      </c>
      <c r="K147" s="44" t="s">
        <v>235</v>
      </c>
    </row>
    <row r="148" spans="1:1024" s="9" customFormat="1" ht="76.5">
      <c r="A148" s="13">
        <v>104</v>
      </c>
      <c r="B148" s="10" t="s">
        <v>360</v>
      </c>
      <c r="C148" s="10" t="s">
        <v>357</v>
      </c>
      <c r="D148" s="10" t="s">
        <v>358</v>
      </c>
      <c r="E148" s="10">
        <v>2026</v>
      </c>
      <c r="F148" s="10">
        <v>2026</v>
      </c>
      <c r="G148" s="12">
        <v>33500</v>
      </c>
      <c r="H148" s="12">
        <v>0</v>
      </c>
      <c r="I148" s="12" t="s">
        <v>12</v>
      </c>
      <c r="J148" s="12">
        <v>0</v>
      </c>
      <c r="K148" s="44" t="s">
        <v>359</v>
      </c>
    </row>
    <row r="149" spans="1:1024" s="9" customFormat="1" ht="38.25">
      <c r="A149" s="13">
        <v>105</v>
      </c>
      <c r="B149" s="10" t="s">
        <v>108</v>
      </c>
      <c r="C149" s="10" t="s">
        <v>240</v>
      </c>
      <c r="D149" s="10" t="s">
        <v>224</v>
      </c>
      <c r="E149" s="10" t="s">
        <v>241</v>
      </c>
      <c r="F149" s="10" t="s">
        <v>230</v>
      </c>
      <c r="G149" s="12">
        <v>15953.3</v>
      </c>
      <c r="H149" s="12">
        <v>1700</v>
      </c>
      <c r="I149" s="12">
        <v>0</v>
      </c>
      <c r="J149" s="12">
        <v>0</v>
      </c>
      <c r="K149" s="44" t="s">
        <v>242</v>
      </c>
    </row>
    <row r="150" spans="1:1024" s="9" customFormat="1" ht="63.75">
      <c r="A150" s="13">
        <v>106</v>
      </c>
      <c r="B150" s="10" t="s">
        <v>216</v>
      </c>
      <c r="C150" s="10" t="s">
        <v>215</v>
      </c>
      <c r="D150" s="10" t="s">
        <v>217</v>
      </c>
      <c r="E150" s="10">
        <v>2025</v>
      </c>
      <c r="F150" s="10">
        <v>2026</v>
      </c>
      <c r="G150" s="12">
        <v>2398.9899999999998</v>
      </c>
      <c r="H150" s="12" t="s">
        <v>12</v>
      </c>
      <c r="I150" s="12">
        <v>0</v>
      </c>
      <c r="J150" s="12">
        <v>0</v>
      </c>
      <c r="K150" s="44" t="s">
        <v>218</v>
      </c>
    </row>
    <row r="151" spans="1:1024" s="9" customFormat="1" ht="89.25">
      <c r="A151" s="13">
        <v>107</v>
      </c>
      <c r="B151" s="10" t="s">
        <v>220</v>
      </c>
      <c r="C151" s="10" t="s">
        <v>219</v>
      </c>
      <c r="D151" s="10" t="s">
        <v>221</v>
      </c>
      <c r="E151" s="10">
        <v>2025</v>
      </c>
      <c r="F151" s="10">
        <v>2026</v>
      </c>
      <c r="G151" s="12">
        <v>2525.3000000000002</v>
      </c>
      <c r="H151" s="12">
        <v>0</v>
      </c>
      <c r="I151" s="12">
        <v>0</v>
      </c>
      <c r="J151" s="12">
        <v>0</v>
      </c>
      <c r="K151" s="44" t="s">
        <v>222</v>
      </c>
    </row>
    <row r="152" spans="1:1024">
      <c r="A152" s="56" t="s">
        <v>38</v>
      </c>
      <c r="B152" s="62"/>
      <c r="C152" s="62"/>
      <c r="D152" s="62"/>
      <c r="E152" s="62"/>
      <c r="F152" s="63"/>
      <c r="G152" s="31">
        <f>SUM(G119:G151)</f>
        <v>53161004.213329993</v>
      </c>
      <c r="H152" s="31">
        <f t="shared" ref="H152:J152" si="0">SUM(H119:H151)</f>
        <v>2034329.7799999996</v>
      </c>
      <c r="I152" s="31">
        <f t="shared" si="0"/>
        <v>0</v>
      </c>
      <c r="J152" s="31">
        <f t="shared" si="0"/>
        <v>0</v>
      </c>
      <c r="K152" s="33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>
      <c r="A153" s="54" t="s">
        <v>148</v>
      </c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s="9" customFormat="1" ht="89.25">
      <c r="A154" s="13">
        <v>108</v>
      </c>
      <c r="B154" s="10" t="s">
        <v>375</v>
      </c>
      <c r="C154" s="10" t="s">
        <v>380</v>
      </c>
      <c r="D154" s="10" t="s">
        <v>11</v>
      </c>
      <c r="E154" s="10">
        <v>2023</v>
      </c>
      <c r="F154" s="10">
        <v>2027</v>
      </c>
      <c r="G154" s="12">
        <v>1855603.4000000001</v>
      </c>
      <c r="H154" s="12">
        <v>1489478.8</v>
      </c>
      <c r="I154" s="12" t="s">
        <v>12</v>
      </c>
      <c r="J154" s="12" t="s">
        <v>12</v>
      </c>
      <c r="K154" s="44" t="s">
        <v>381</v>
      </c>
    </row>
    <row r="155" spans="1:1024" s="9" customFormat="1" ht="76.5">
      <c r="A155" s="13">
        <v>109</v>
      </c>
      <c r="B155" s="10" t="s">
        <v>375</v>
      </c>
      <c r="C155" s="10" t="s">
        <v>373</v>
      </c>
      <c r="D155" s="10" t="s">
        <v>11</v>
      </c>
      <c r="E155" s="10">
        <v>2021</v>
      </c>
      <c r="F155" s="10">
        <v>2024</v>
      </c>
      <c r="G155" s="12">
        <v>1853017.1800000002</v>
      </c>
      <c r="H155" s="12">
        <v>1853017.1800000002</v>
      </c>
      <c r="I155" s="12" t="s">
        <v>12</v>
      </c>
      <c r="J155" s="12" t="s">
        <v>12</v>
      </c>
      <c r="K155" s="44" t="s">
        <v>374</v>
      </c>
    </row>
    <row r="156" spans="1:1024" s="9" customFormat="1" ht="63.75">
      <c r="A156" s="13">
        <v>110</v>
      </c>
      <c r="B156" s="10" t="s">
        <v>149</v>
      </c>
      <c r="C156" s="10" t="s">
        <v>274</v>
      </c>
      <c r="D156" s="10" t="s">
        <v>55</v>
      </c>
      <c r="E156" s="10">
        <v>2025</v>
      </c>
      <c r="F156" s="10">
        <v>2027</v>
      </c>
      <c r="G156" s="12">
        <v>1000000.01</v>
      </c>
      <c r="H156" s="12">
        <v>175007.11</v>
      </c>
      <c r="I156" s="12" t="s">
        <v>12</v>
      </c>
      <c r="J156" s="12" t="s">
        <v>12</v>
      </c>
      <c r="K156" s="44" t="s">
        <v>370</v>
      </c>
    </row>
    <row r="157" spans="1:1024" s="9" customFormat="1" ht="89.25">
      <c r="A157" s="13">
        <v>111</v>
      </c>
      <c r="B157" s="10" t="s">
        <v>108</v>
      </c>
      <c r="C157" s="10" t="s">
        <v>372</v>
      </c>
      <c r="D157" s="10" t="s">
        <v>11</v>
      </c>
      <c r="E157" s="10">
        <v>2021</v>
      </c>
      <c r="F157" s="10">
        <v>2024</v>
      </c>
      <c r="G157" s="12">
        <v>900080.8</v>
      </c>
      <c r="H157" s="12">
        <v>900080.8</v>
      </c>
      <c r="I157" s="12" t="s">
        <v>12</v>
      </c>
      <c r="J157" s="12" t="s">
        <v>12</v>
      </c>
      <c r="K157" s="44" t="s">
        <v>371</v>
      </c>
    </row>
    <row r="158" spans="1:1024" s="9" customFormat="1" ht="63.75">
      <c r="A158" s="13">
        <v>112</v>
      </c>
      <c r="B158" s="10" t="s">
        <v>272</v>
      </c>
      <c r="C158" s="10" t="s">
        <v>150</v>
      </c>
      <c r="D158" s="10" t="s">
        <v>151</v>
      </c>
      <c r="E158" s="10">
        <v>2025</v>
      </c>
      <c r="F158" s="10">
        <v>2027</v>
      </c>
      <c r="G158" s="12">
        <v>790165.56</v>
      </c>
      <c r="H158" s="12">
        <v>394292.62</v>
      </c>
      <c r="I158" s="12" t="s">
        <v>12</v>
      </c>
      <c r="J158" s="12" t="s">
        <v>12</v>
      </c>
      <c r="K158" s="44" t="s">
        <v>379</v>
      </c>
    </row>
    <row r="159" spans="1:1024" s="9" customFormat="1" ht="38.25">
      <c r="A159" s="13">
        <v>113</v>
      </c>
      <c r="B159" s="10" t="s">
        <v>108</v>
      </c>
      <c r="C159" s="10" t="s">
        <v>268</v>
      </c>
      <c r="D159" s="10" t="s">
        <v>11</v>
      </c>
      <c r="E159" s="10">
        <v>2027</v>
      </c>
      <c r="F159" s="10">
        <v>2028</v>
      </c>
      <c r="G159" s="12">
        <v>253380.3</v>
      </c>
      <c r="H159" s="12">
        <v>0</v>
      </c>
      <c r="I159" s="12" t="s">
        <v>12</v>
      </c>
      <c r="J159" s="12" t="s">
        <v>12</v>
      </c>
      <c r="K159" s="44" t="s">
        <v>362</v>
      </c>
    </row>
    <row r="160" spans="1:1024" s="9" customFormat="1" ht="63.75">
      <c r="A160" s="13">
        <v>114</v>
      </c>
      <c r="B160" s="10" t="s">
        <v>377</v>
      </c>
      <c r="C160" s="10" t="s">
        <v>364</v>
      </c>
      <c r="D160" s="10" t="s">
        <v>11</v>
      </c>
      <c r="E160" s="10">
        <v>2025</v>
      </c>
      <c r="F160" s="10">
        <v>2026</v>
      </c>
      <c r="G160" s="12">
        <v>416239.6</v>
      </c>
      <c r="H160" s="12">
        <v>81058.98</v>
      </c>
      <c r="I160" s="12" t="s">
        <v>12</v>
      </c>
      <c r="J160" s="12" t="s">
        <v>12</v>
      </c>
      <c r="K160" s="44" t="s">
        <v>363</v>
      </c>
    </row>
    <row r="161" spans="1:1024" s="9" customFormat="1" ht="38.25">
      <c r="A161" s="13">
        <v>115</v>
      </c>
      <c r="B161" s="10" t="s">
        <v>153</v>
      </c>
      <c r="C161" s="10" t="s">
        <v>355</v>
      </c>
      <c r="D161" s="10" t="s">
        <v>154</v>
      </c>
      <c r="E161" s="10">
        <v>2027</v>
      </c>
      <c r="F161" s="10">
        <v>2027</v>
      </c>
      <c r="G161" s="12">
        <v>227278.5</v>
      </c>
      <c r="H161" s="12">
        <v>0</v>
      </c>
      <c r="I161" s="12" t="s">
        <v>12</v>
      </c>
      <c r="J161" s="12" t="s">
        <v>12</v>
      </c>
      <c r="K161" s="44" t="s">
        <v>267</v>
      </c>
    </row>
    <row r="162" spans="1:1024" s="9" customFormat="1" ht="127.5">
      <c r="A162" s="13">
        <v>116</v>
      </c>
      <c r="B162" s="10" t="s">
        <v>376</v>
      </c>
      <c r="C162" s="10" t="s">
        <v>275</v>
      </c>
      <c r="D162" s="10" t="s">
        <v>152</v>
      </c>
      <c r="E162" s="10">
        <v>2025</v>
      </c>
      <c r="F162" s="10">
        <v>2026</v>
      </c>
      <c r="G162" s="12">
        <v>66457.399999999994</v>
      </c>
      <c r="H162" s="12">
        <v>35703.11</v>
      </c>
      <c r="I162" s="12" t="s">
        <v>12</v>
      </c>
      <c r="J162" s="12" t="s">
        <v>12</v>
      </c>
      <c r="K162" s="44" t="s">
        <v>356</v>
      </c>
    </row>
    <row r="163" spans="1:1024">
      <c r="A163" s="56" t="s">
        <v>38</v>
      </c>
      <c r="B163" s="57"/>
      <c r="C163" s="57"/>
      <c r="D163" s="57"/>
      <c r="E163" s="57"/>
      <c r="F163" s="58"/>
      <c r="G163" s="31">
        <f>SUM(G154:G162)</f>
        <v>7362222.7499999991</v>
      </c>
      <c r="H163" s="31">
        <f>SUM(H154:H162)</f>
        <v>4928638.6000000015</v>
      </c>
      <c r="I163" s="31">
        <f>SUM(I154:I162)</f>
        <v>0</v>
      </c>
      <c r="J163" s="31">
        <f>SUM(J154:J162)</f>
        <v>0</v>
      </c>
      <c r="K163" s="3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>
      <c r="A164" s="54" t="s">
        <v>155</v>
      </c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s="9" customFormat="1" ht="127.5">
      <c r="A165" s="13">
        <v>117</v>
      </c>
      <c r="B165" s="10" t="s">
        <v>251</v>
      </c>
      <c r="C165" s="10" t="s">
        <v>249</v>
      </c>
      <c r="D165" s="10" t="s">
        <v>11</v>
      </c>
      <c r="E165" s="10" t="s">
        <v>250</v>
      </c>
      <c r="F165" s="10">
        <v>2030</v>
      </c>
      <c r="G165" s="12">
        <v>3085251.7</v>
      </c>
      <c r="H165" s="12">
        <v>46740</v>
      </c>
      <c r="I165" s="14">
        <v>121</v>
      </c>
      <c r="J165" s="14">
        <v>121</v>
      </c>
      <c r="K165" s="37" t="s">
        <v>354</v>
      </c>
    </row>
    <row r="166" spans="1:1024" s="9" customFormat="1" ht="89.25">
      <c r="A166" s="13">
        <v>118</v>
      </c>
      <c r="B166" s="10" t="s">
        <v>271</v>
      </c>
      <c r="C166" s="10" t="s">
        <v>270</v>
      </c>
      <c r="D166" s="10" t="s">
        <v>11</v>
      </c>
      <c r="E166" s="10">
        <v>2026</v>
      </c>
      <c r="F166" s="10">
        <v>2028</v>
      </c>
      <c r="G166" s="12">
        <v>1717780.8</v>
      </c>
      <c r="H166" s="12">
        <v>152871.91</v>
      </c>
      <c r="I166" s="14">
        <v>0</v>
      </c>
      <c r="J166" s="14">
        <v>0</v>
      </c>
      <c r="K166" s="37" t="s">
        <v>369</v>
      </c>
    </row>
    <row r="167" spans="1:1024" s="9" customFormat="1" ht="229.5">
      <c r="A167" s="13">
        <v>119</v>
      </c>
      <c r="B167" s="10" t="s">
        <v>156</v>
      </c>
      <c r="C167" s="10" t="s">
        <v>258</v>
      </c>
      <c r="D167" s="10" t="s">
        <v>11</v>
      </c>
      <c r="E167" s="10">
        <v>2025</v>
      </c>
      <c r="F167" s="10">
        <v>2034</v>
      </c>
      <c r="G167" s="12">
        <v>725107.64</v>
      </c>
      <c r="H167" s="12">
        <v>241156.35</v>
      </c>
      <c r="I167" s="12">
        <v>13</v>
      </c>
      <c r="J167" s="12">
        <v>0</v>
      </c>
      <c r="K167" s="27" t="s">
        <v>390</v>
      </c>
      <c r="L167" s="51"/>
    </row>
    <row r="168" spans="1:1024" s="9" customFormat="1" ht="127.5">
      <c r="A168" s="13">
        <v>120</v>
      </c>
      <c r="B168" s="10" t="s">
        <v>378</v>
      </c>
      <c r="C168" s="10" t="s">
        <v>269</v>
      </c>
      <c r="D168" s="10" t="s">
        <v>48</v>
      </c>
      <c r="E168" s="10">
        <v>2026</v>
      </c>
      <c r="F168" s="10">
        <v>2027</v>
      </c>
      <c r="G168" s="12">
        <v>499130.6</v>
      </c>
      <c r="H168" s="12">
        <v>96642.02</v>
      </c>
      <c r="I168" s="12">
        <v>0</v>
      </c>
      <c r="J168" s="12">
        <v>0</v>
      </c>
      <c r="K168" s="27" t="s">
        <v>365</v>
      </c>
    </row>
    <row r="169" spans="1:1024" s="9" customFormat="1" ht="63.75">
      <c r="A169" s="13">
        <v>121</v>
      </c>
      <c r="B169" s="10" t="s">
        <v>367</v>
      </c>
      <c r="C169" s="10" t="s">
        <v>366</v>
      </c>
      <c r="D169" s="10" t="s">
        <v>11</v>
      </c>
      <c r="E169" s="10">
        <v>2023</v>
      </c>
      <c r="F169" s="10">
        <v>2026</v>
      </c>
      <c r="G169" s="12">
        <v>462951.1</v>
      </c>
      <c r="H169" s="12">
        <v>446045.74</v>
      </c>
      <c r="I169" s="12">
        <v>0</v>
      </c>
      <c r="J169" s="12">
        <v>0</v>
      </c>
      <c r="K169" s="27" t="s">
        <v>368</v>
      </c>
    </row>
    <row r="170" spans="1:1024" s="9" customFormat="1" ht="165.75">
      <c r="A170" s="13">
        <v>122</v>
      </c>
      <c r="B170" s="10" t="s">
        <v>158</v>
      </c>
      <c r="C170" s="10" t="s">
        <v>257</v>
      </c>
      <c r="D170" s="10" t="s">
        <v>11</v>
      </c>
      <c r="E170" s="10">
        <v>2025</v>
      </c>
      <c r="F170" s="10">
        <v>2028</v>
      </c>
      <c r="G170" s="12">
        <v>295000</v>
      </c>
      <c r="H170" s="12">
        <v>0</v>
      </c>
      <c r="I170" s="12">
        <v>25</v>
      </c>
      <c r="J170" s="12">
        <v>0</v>
      </c>
      <c r="K170" s="27" t="s">
        <v>386</v>
      </c>
      <c r="L170" s="51"/>
      <c r="M170" s="51"/>
    </row>
    <row r="171" spans="1:1024" s="9" customFormat="1" ht="114.75">
      <c r="A171" s="13">
        <v>123</v>
      </c>
      <c r="B171" s="10" t="s">
        <v>159</v>
      </c>
      <c r="C171" s="10" t="s">
        <v>257</v>
      </c>
      <c r="D171" s="10" t="s">
        <v>11</v>
      </c>
      <c r="E171" s="10">
        <v>2025</v>
      </c>
      <c r="F171" s="10">
        <v>2028</v>
      </c>
      <c r="G171" s="12">
        <v>91104</v>
      </c>
      <c r="H171" s="12">
        <v>8029.9</v>
      </c>
      <c r="I171" s="12">
        <v>14</v>
      </c>
      <c r="J171" s="12">
        <v>0</v>
      </c>
      <c r="K171" s="27" t="s">
        <v>389</v>
      </c>
      <c r="L171" s="51"/>
      <c r="M171" s="51"/>
    </row>
    <row r="172" spans="1:1024" s="9" customFormat="1" ht="25.5">
      <c r="A172" s="13">
        <v>124</v>
      </c>
      <c r="B172" s="10" t="s">
        <v>160</v>
      </c>
      <c r="C172" s="10" t="s">
        <v>161</v>
      </c>
      <c r="D172" s="10" t="s">
        <v>162</v>
      </c>
      <c r="E172" s="10">
        <v>2025</v>
      </c>
      <c r="F172" s="10">
        <v>2027</v>
      </c>
      <c r="G172" s="12">
        <v>35000</v>
      </c>
      <c r="H172" s="12">
        <v>10000</v>
      </c>
      <c r="I172" s="12" t="s">
        <v>12</v>
      </c>
      <c r="J172" s="12" t="s">
        <v>12</v>
      </c>
      <c r="K172" s="27" t="s">
        <v>44</v>
      </c>
      <c r="L172" s="51"/>
    </row>
    <row r="173" spans="1:1024" s="9" customFormat="1" ht="76.5">
      <c r="A173" s="13">
        <v>125</v>
      </c>
      <c r="B173" s="10" t="s">
        <v>254</v>
      </c>
      <c r="C173" s="10" t="s">
        <v>255</v>
      </c>
      <c r="D173" s="10" t="s">
        <v>256</v>
      </c>
      <c r="E173" s="10">
        <v>2026</v>
      </c>
      <c r="F173" s="10">
        <v>2035</v>
      </c>
      <c r="G173" s="12">
        <v>33000</v>
      </c>
      <c r="H173" s="12">
        <v>0</v>
      </c>
      <c r="I173" s="12">
        <v>10</v>
      </c>
      <c r="J173" s="12">
        <v>0</v>
      </c>
      <c r="K173" s="27" t="s">
        <v>157</v>
      </c>
      <c r="L173" s="51"/>
    </row>
    <row r="174" spans="1:1024" s="9" customFormat="1" ht="267.75">
      <c r="A174" s="13">
        <v>126</v>
      </c>
      <c r="B174" s="10" t="s">
        <v>273</v>
      </c>
      <c r="C174" s="10" t="s">
        <v>387</v>
      </c>
      <c r="D174" s="10" t="s">
        <v>11</v>
      </c>
      <c r="E174" s="10">
        <v>2026</v>
      </c>
      <c r="F174" s="10">
        <v>2028</v>
      </c>
      <c r="G174" s="12">
        <v>20561</v>
      </c>
      <c r="H174" s="12">
        <v>0</v>
      </c>
      <c r="I174" s="14">
        <v>0</v>
      </c>
      <c r="J174" s="14">
        <v>0</v>
      </c>
      <c r="K174" s="37" t="s">
        <v>388</v>
      </c>
      <c r="L174" s="51"/>
    </row>
    <row r="175" spans="1:1024" s="9" customFormat="1" ht="51">
      <c r="A175" s="13">
        <v>127</v>
      </c>
      <c r="B175" s="10" t="s">
        <v>253</v>
      </c>
      <c r="C175" s="10" t="s">
        <v>164</v>
      </c>
      <c r="D175" s="10" t="s">
        <v>163</v>
      </c>
      <c r="E175" s="10">
        <v>2026</v>
      </c>
      <c r="F175" s="10">
        <v>2033</v>
      </c>
      <c r="G175" s="12">
        <v>10000</v>
      </c>
      <c r="H175" s="12">
        <v>0</v>
      </c>
      <c r="I175" s="12">
        <v>8</v>
      </c>
      <c r="J175" s="12">
        <v>0</v>
      </c>
      <c r="K175" s="27" t="s">
        <v>252</v>
      </c>
      <c r="L175" s="51"/>
    </row>
    <row r="176" spans="1:1024">
      <c r="A176" s="56" t="s">
        <v>38</v>
      </c>
      <c r="B176" s="57"/>
      <c r="C176" s="57"/>
      <c r="D176" s="57"/>
      <c r="E176" s="57"/>
      <c r="F176" s="58"/>
      <c r="G176" s="31">
        <f>SUM(G165:G175)</f>
        <v>6974886.8399999989</v>
      </c>
      <c r="H176" s="31">
        <f>SUM(H165:H175)</f>
        <v>1001485.92</v>
      </c>
      <c r="I176" s="31">
        <f>SUM(I165:I175)</f>
        <v>191</v>
      </c>
      <c r="J176" s="31">
        <f>SUM(J165:J175)</f>
        <v>121</v>
      </c>
      <c r="K176" s="33"/>
    </row>
    <row r="177" spans="1:11">
      <c r="A177" s="59" t="s">
        <v>266</v>
      </c>
      <c r="B177" s="60"/>
      <c r="C177" s="60"/>
      <c r="D177" s="60"/>
      <c r="E177" s="60"/>
      <c r="F177" s="61"/>
      <c r="G177" s="46">
        <f>G23+G35+G38+G50+G53+G63+G70+G75+G78+G81+G86+G91+G94+G97+G101+G105+G117+G152+G163+G176+G41</f>
        <v>142565315.29999667</v>
      </c>
      <c r="H177" s="46">
        <f t="shared" ref="H177:I177" si="1">H23+H35+H38+H50+H53+H63+H70+H75+H78+H81+H86+H91+H94+H97+H101+H105+H117+H152+H163+H176+H41</f>
        <v>24979024.600000005</v>
      </c>
      <c r="I177" s="46">
        <f t="shared" si="1"/>
        <v>4181</v>
      </c>
      <c r="J177" s="46">
        <f>J23+J35+J38+J50+J53+J63+J70+J75+J78+J81+J86+J91+J94+J97+J101+J105+J117+J152+J163+J176+J41</f>
        <v>1677</v>
      </c>
      <c r="K177" s="33"/>
    </row>
  </sheetData>
  <mergeCells count="57">
    <mergeCell ref="A64:K64"/>
    <mergeCell ref="A51:K51"/>
    <mergeCell ref="A39:K39"/>
    <mergeCell ref="A41:F41"/>
    <mergeCell ref="A24:K24"/>
    <mergeCell ref="A25:K25"/>
    <mergeCell ref="A35:F35"/>
    <mergeCell ref="A36:K36"/>
    <mergeCell ref="A38:F38"/>
    <mergeCell ref="A42:K42"/>
    <mergeCell ref="A53:F53"/>
    <mergeCell ref="A50:F50"/>
    <mergeCell ref="A7:K7"/>
    <mergeCell ref="A23:F23"/>
    <mergeCell ref="A54:K54"/>
    <mergeCell ref="E43:F43"/>
    <mergeCell ref="A63:F63"/>
    <mergeCell ref="H1:I1"/>
    <mergeCell ref="J1:K1"/>
    <mergeCell ref="A3:K3"/>
    <mergeCell ref="A5:A6"/>
    <mergeCell ref="B5:B6"/>
    <mergeCell ref="C5:C6"/>
    <mergeCell ref="D5:D6"/>
    <mergeCell ref="E5:F5"/>
    <mergeCell ref="G5:H5"/>
    <mergeCell ref="I5:J5"/>
    <mergeCell ref="K5:K6"/>
    <mergeCell ref="A70:F70"/>
    <mergeCell ref="A71:K71"/>
    <mergeCell ref="A75:F75"/>
    <mergeCell ref="A76:K76"/>
    <mergeCell ref="A78:F78"/>
    <mergeCell ref="I90:J90"/>
    <mergeCell ref="A92:K92"/>
    <mergeCell ref="A79:K79"/>
    <mergeCell ref="A81:F81"/>
    <mergeCell ref="A82:K82"/>
    <mergeCell ref="A86:F86"/>
    <mergeCell ref="A87:K87"/>
    <mergeCell ref="A176:F176"/>
    <mergeCell ref="A177:F177"/>
    <mergeCell ref="A164:K164"/>
    <mergeCell ref="A118:K118"/>
    <mergeCell ref="A152:F152"/>
    <mergeCell ref="A153:K153"/>
    <mergeCell ref="A163:F163"/>
    <mergeCell ref="A102:K102"/>
    <mergeCell ref="A105:F105"/>
    <mergeCell ref="A117:F117"/>
    <mergeCell ref="A106:K106"/>
    <mergeCell ref="A91:F91"/>
    <mergeCell ref="A95:K95"/>
    <mergeCell ref="A97:F97"/>
    <mergeCell ref="A98:K98"/>
    <mergeCell ref="A101:F101"/>
    <mergeCell ref="A94:F94"/>
  </mergeCells>
  <pageMargins left="0.70866141732283472" right="0.70866141732283472" top="0.74803149606299213" bottom="0.74803149606299213" header="0.51181102362204722" footer="0.51181102362204722"/>
  <pageSetup paperSize="9" scale="66" fitToHeight="1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инвестпроекты</vt:lpstr>
      <vt:lpstr>инвестпроекты!Print_Titles</vt:lpstr>
      <vt:lpstr>инвестпроекты!Заголовки_для_печати</vt:lpstr>
      <vt:lpstr>инвестпроекты!Область_печати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kuimova_in</dc:creator>
  <cp:lastModifiedBy>malygina_uk</cp:lastModifiedBy>
  <cp:revision>6</cp:revision>
  <cp:lastPrinted>2026-06-22T07:37:58Z</cp:lastPrinted>
  <dcterms:created xsi:type="dcterms:W3CDTF">2020-06-25T14:35:04Z</dcterms:created>
  <dcterms:modified xsi:type="dcterms:W3CDTF">2026-06-24T08:56:28Z</dcterms:modified>
  <dc:language>ru-RU</dc:language>
</cp:coreProperties>
</file>